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1"/>
  </bookViews>
  <sheets>
    <sheet name="АДМИНИСТР" sheetId="1" r:id="rId1"/>
    <sheet name="КДО" sheetId="2" r:id="rId2"/>
  </sheets>
  <definedNames>
    <definedName name="_xlnm.Print_Titles" localSheetId="0">'АДМИНИСТР'!$24:$24</definedName>
    <definedName name="_xlnm.Print_Titles" localSheetId="1">'КДО'!$24:$24</definedName>
  </definedNames>
  <calcPr fullCalcOnLoad="1"/>
</workbook>
</file>

<file path=xl/sharedStrings.xml><?xml version="1.0" encoding="utf-8"?>
<sst xmlns="http://schemas.openxmlformats.org/spreadsheetml/2006/main" count="1020" uniqueCount="201">
  <si>
    <t>000</t>
  </si>
  <si>
    <t xml:space="preserve">          Заработная плата</t>
  </si>
  <si>
    <t>211</t>
  </si>
  <si>
    <t>100</t>
  </si>
  <si>
    <t xml:space="preserve">          Начисления на выплаты по оплате труда</t>
  </si>
  <si>
    <t>213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</si>
  <si>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</si>
  <si>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Прочие расходы</t>
  </si>
  <si>
    <t>290</t>
  </si>
  <si>
    <t xml:space="preserve">          Услуги связи</t>
  </si>
  <si>
    <t>221</t>
  </si>
  <si>
    <t>200</t>
  </si>
  <si>
    <t xml:space="preserve">          Коммунальные услуги</t>
  </si>
  <si>
    <t>223</t>
  </si>
  <si>
    <t xml:space="preserve">          Работы, услуги по содержанию имущества</t>
  </si>
  <si>
    <t>225</t>
  </si>
  <si>
    <t xml:space="preserve">          Прочие работы, услуги</t>
  </si>
  <si>
    <t>226</t>
  </si>
  <si>
    <t xml:space="preserve">          Увеличение стоимости материальных запасов</t>
  </si>
  <si>
    <t>340</t>
  </si>
  <si>
    <t xml:space="preserve">      Другие общегосударственные вопросы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</si>
  <si>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</si>
  <si>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</si>
  <si>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</si>
  <si>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Общеэкономические вопросы</t>
  </si>
  <si>
    <t xml:space="preserve">      Дорожное хозяйство</t>
  </si>
  <si>
    <t>0101503</t>
  </si>
  <si>
    <t xml:space="preserve">    ЖИЛИЩНО-КОММУНАЛЬНОЕ ХОЗЯЙСТВО</t>
  </si>
  <si>
    <t xml:space="preserve">      Коммунальное хозяйство</t>
  </si>
  <si>
    <t xml:space="preserve">      Благоустройство</t>
  </si>
  <si>
    <t xml:space="preserve">    СОЦИАЛЬНАЯ ПОЛИТИКА</t>
  </si>
  <si>
    <t xml:space="preserve">          Прочие выплаты</t>
  </si>
  <si>
    <t>Всего расходов:</t>
  </si>
  <si>
    <t>раздела</t>
  </si>
  <si>
    <t>целевой статьи</t>
  </si>
  <si>
    <t>КОСГУ</t>
  </si>
  <si>
    <t>в рублях</t>
  </si>
  <si>
    <t>в валюте</t>
  </si>
  <si>
    <t>СОГЛАСОВАНО</t>
  </si>
  <si>
    <t>(наименование должностного лица,согласующего бюджетную сметй; наименование</t>
  </si>
  <si>
    <t>главного распорядителя (распорядителя)бюджетных средств; учреждения)</t>
  </si>
  <si>
    <t>(подпись)</t>
  </si>
  <si>
    <t>(расшифровка подписи)</t>
  </si>
  <si>
    <t xml:space="preserve">                    УТВЕРЖДАЮ</t>
  </si>
  <si>
    <t>Наименование показателей</t>
  </si>
  <si>
    <t>Код по бюджетной классификация Российской Федерации</t>
  </si>
  <si>
    <t>Код строки</t>
  </si>
  <si>
    <t>вид расходов</t>
  </si>
  <si>
    <t>код аналитического показетеля</t>
  </si>
  <si>
    <t>сумма</t>
  </si>
  <si>
    <t>КОДЫ</t>
  </si>
  <si>
    <t>Форма по ОКУД</t>
  </si>
  <si>
    <t>Дата</t>
  </si>
  <si>
    <t>по ОКПО</t>
  </si>
  <si>
    <t>по Перечню (Реестру)</t>
  </si>
  <si>
    <t>по БК</t>
  </si>
  <si>
    <t>по ОКТМО</t>
  </si>
  <si>
    <t>по ОКЕИ</t>
  </si>
  <si>
    <t>по ОКВ</t>
  </si>
  <si>
    <t>Единица измерения: руб</t>
  </si>
  <si>
    <t xml:space="preserve">Получатель бюджетных средств </t>
  </si>
  <si>
    <t>Распорядитель бюджетных средств</t>
  </si>
  <si>
    <t>(наименование иностранной валюты)</t>
  </si>
  <si>
    <t>01</t>
  </si>
  <si>
    <t>02</t>
  </si>
  <si>
    <t>подраздела</t>
  </si>
  <si>
    <t>343</t>
  </si>
  <si>
    <t>345</t>
  </si>
  <si>
    <t>04</t>
  </si>
  <si>
    <t>11</t>
  </si>
  <si>
    <t>13</t>
  </si>
  <si>
    <t>03</t>
  </si>
  <si>
    <t>10</t>
  </si>
  <si>
    <t>344</t>
  </si>
  <si>
    <t>00</t>
  </si>
  <si>
    <t>09</t>
  </si>
  <si>
    <t>05</t>
  </si>
  <si>
    <t>(уполномоченное лицо)</t>
  </si>
  <si>
    <t>(должность)</t>
  </si>
  <si>
    <t>Главный бухгалтер</t>
  </si>
  <si>
    <t xml:space="preserve">Исполнитель                                         </t>
  </si>
  <si>
    <t>(расшифровка подписи)   (телефон)</t>
  </si>
  <si>
    <t>Расходы за счет дотации на выравнивание бюджетной обеспеченности</t>
  </si>
  <si>
    <t>Расходы за счет дотации на поддержку мер по обеспечению сбалансированности бюджетов</t>
  </si>
  <si>
    <t>Функционирование высшего должностного лица субъекта Российской Федерации и муниципального образования</t>
  </si>
  <si>
    <t>Мобилизационная и вневойсковая подготовка</t>
  </si>
  <si>
    <t>Общегосударственные вопросы</t>
  </si>
  <si>
    <t>Обеспечение пожарной безопасности</t>
  </si>
  <si>
    <t>Укрепление материальной базы и обеспечение социальной защищенности личного состава муниципального поста пожарной охраны</t>
  </si>
  <si>
    <t>Финансовое обеспечение мероприятий программы</t>
  </si>
  <si>
    <t>Расходы за счет прочих субсидий бюджетам поселений</t>
  </si>
  <si>
    <t>Расходы за счет муниципального дорожного фонда</t>
  </si>
  <si>
    <t>Уличное освещение</t>
  </si>
  <si>
    <t>Содержание мест захоронения</t>
  </si>
  <si>
    <t>Содержание территории муниципального образования</t>
  </si>
  <si>
    <t xml:space="preserve">Руководитель планово-финансовой службы  Главный бухгалтер                                        </t>
  </si>
  <si>
    <t>Расходы на оплату реструктуризируемой задолженности по налогам и сборам</t>
  </si>
  <si>
    <t>Расходы на коммунальное хозяйство</t>
  </si>
  <si>
    <t>Прочие расходы</t>
  </si>
  <si>
    <t>Культура, кинетомография</t>
  </si>
  <si>
    <t>Культура</t>
  </si>
  <si>
    <t>08</t>
  </si>
  <si>
    <t>Сохранение традиционного народного творчества, национальных культур и развитие культурно-досуговой деятельности</t>
  </si>
  <si>
    <t>Совершенствование и развитие библиотечно-информационной деятельности</t>
  </si>
  <si>
    <t>400</t>
  </si>
  <si>
    <t>310</t>
  </si>
  <si>
    <t>Капитальные вложения в объекты недвижимого имущества государственной (муниципальной) собственности</t>
  </si>
  <si>
    <t>Другие вопросы в области культуры, кинематографии</t>
  </si>
  <si>
    <t>Организация и материально-техническое обеспечение деятельности в сфере культуры</t>
  </si>
  <si>
    <t>Социальное обеспечение населения</t>
  </si>
  <si>
    <t>Расходы на проведения дня пожилых людей</t>
  </si>
  <si>
    <t xml:space="preserve"> День пожилых людей</t>
  </si>
  <si>
    <t>2900</t>
  </si>
  <si>
    <t>5130183600</t>
  </si>
  <si>
    <t>5130183700</t>
  </si>
  <si>
    <t>121</t>
  </si>
  <si>
    <t>129</t>
  </si>
  <si>
    <t>5130188900</t>
  </si>
  <si>
    <t>0000000000</t>
  </si>
  <si>
    <t>5130189000</t>
  </si>
  <si>
    <t>242</t>
  </si>
  <si>
    <t>244</t>
  </si>
  <si>
    <t>5140100000</t>
  </si>
  <si>
    <t>870</t>
  </si>
  <si>
    <t>5160000000</t>
  </si>
  <si>
    <t>5160189200</t>
  </si>
  <si>
    <t>5110151180</t>
  </si>
  <si>
    <t>5110000000</t>
  </si>
  <si>
    <t>0300183600</t>
  </si>
  <si>
    <t>0300183700</t>
  </si>
  <si>
    <t>Уплата налога на имущество организаций и земельного налога</t>
  </si>
  <si>
    <t>851</t>
  </si>
  <si>
    <t>0300188700</t>
  </si>
  <si>
    <t>030018870</t>
  </si>
  <si>
    <t>5120000000</t>
  </si>
  <si>
    <t>5120188800</t>
  </si>
  <si>
    <t>0100300000</t>
  </si>
  <si>
    <t>0100387200</t>
  </si>
  <si>
    <t>852</t>
  </si>
  <si>
    <t>0100400000</t>
  </si>
  <si>
    <t>0100487300</t>
  </si>
  <si>
    <t>0100500000</t>
  </si>
  <si>
    <t>0100587400</t>
  </si>
  <si>
    <t>0100687500</t>
  </si>
  <si>
    <t>5150000000</t>
  </si>
  <si>
    <t>5150116040</t>
  </si>
  <si>
    <t>313</t>
  </si>
  <si>
    <t>262</t>
  </si>
  <si>
    <t>0220183600</t>
  </si>
  <si>
    <t>111</t>
  </si>
  <si>
    <t>119</t>
  </si>
  <si>
    <t>Дома Культуры</t>
  </si>
  <si>
    <t>Библиотека</t>
  </si>
  <si>
    <t>0240188450</t>
  </si>
  <si>
    <t>0240183600</t>
  </si>
  <si>
    <t>0240183700</t>
  </si>
  <si>
    <t>Хозяйственный персонал в области культуры</t>
  </si>
  <si>
    <t>0250100000</t>
  </si>
  <si>
    <t>0250183600</t>
  </si>
  <si>
    <t>0250183700</t>
  </si>
  <si>
    <t>0250188500</t>
  </si>
  <si>
    <t>ПРОЕКТНАЯ СМЕТА НА 2017 ГОД</t>
  </si>
  <si>
    <t xml:space="preserve">                                        от "15" ноября 2016 г.</t>
  </si>
  <si>
    <t>853</t>
  </si>
  <si>
    <t>"15" ноября  2016 года</t>
  </si>
  <si>
    <t xml:space="preserve">                                        от "15" ноября  2016 г.</t>
  </si>
  <si>
    <t>"15" ноября      2016 года</t>
  </si>
  <si>
    <t>Финансовое обеспечение расходных обязательств Чернавского сельсовета,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</si>
  <si>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Иные выплаты персоналу казенных учреждений, за исключением фонда оплаты труда</t>
  </si>
  <si>
    <t>9-88-73</t>
  </si>
  <si>
    <t>Директор Плотниковского КДО</t>
  </si>
  <si>
    <t>Глава Плотниковского  сельсовета</t>
  </si>
  <si>
    <t>Л.В.Злыднева</t>
  </si>
  <si>
    <t>Н.Ф.Хайдукова</t>
  </si>
  <si>
    <r>
      <t xml:space="preserve">Наименование бюджета         </t>
    </r>
    <r>
      <rPr>
        <u val="single"/>
        <sz val="12"/>
        <rFont val="Arial"/>
        <family val="2"/>
      </rPr>
      <t>Бюджет Плотниковского сельсовета</t>
    </r>
  </si>
  <si>
    <t>0230100000</t>
  </si>
  <si>
    <t>0230183600</t>
  </si>
  <si>
    <t>0230183700</t>
  </si>
  <si>
    <t>0230188400</t>
  </si>
  <si>
    <t>0240100000</t>
  </si>
  <si>
    <r>
      <t xml:space="preserve">Финансовое обеспечение расходных обязательств </t>
    </r>
    <r>
      <rPr>
        <sz val="12"/>
        <color indexed="10"/>
        <rFont val="Times New Roman"/>
        <family val="1"/>
      </rPr>
      <t>Плотниковского</t>
    </r>
    <r>
      <rPr>
        <sz val="12"/>
        <rFont val="Times New Roman"/>
        <family val="1"/>
      </rPr>
      <t xml:space="preserve"> сельсовета</t>
    </r>
  </si>
  <si>
    <t>Руководитель учреждения   Директор Плотниковского КДО                                                  Н.Ф.Хайдукова</t>
  </si>
  <si>
    <t>Т.В.Давыдова</t>
  </si>
  <si>
    <t>Плотниковске КДО</t>
  </si>
  <si>
    <r>
      <t xml:space="preserve">Главный распорядитель бюджетных средств     </t>
    </r>
    <r>
      <rPr>
        <u val="single"/>
        <sz val="12"/>
        <rFont val="Arial"/>
        <family val="2"/>
      </rPr>
      <t xml:space="preserve"> Администрация Плотниковского сельсовета</t>
    </r>
  </si>
  <si>
    <t>Администрация Плотниковского сельсовета</t>
  </si>
  <si>
    <t>        Глава Плотниковского сельсовета</t>
  </si>
  <si>
    <t>224</t>
  </si>
  <si>
    <t>Арендная плата</t>
  </si>
  <si>
    <t>Обеспечение деятельности аппарата администрации  Плотниковского сельсовета</t>
  </si>
  <si>
    <t>Выполнение других обязательств администрацией Плотниковского сельсовета</t>
  </si>
  <si>
    <t xml:space="preserve">      Резервный фонд Администрации Плотниковского сельсовета</t>
  </si>
  <si>
    <t>5140189100</t>
  </si>
  <si>
    <t>0100287100</t>
  </si>
  <si>
    <t>Расходы за счет субвенции на осуществление отдельных государственных полномочий в сфере определения перечня должностных лиц, уполномоченных составлять протокола об административных нарушениях</t>
  </si>
  <si>
    <t>5160116100</t>
  </si>
  <si>
    <t>9-86-48</t>
  </si>
  <si>
    <t>Руководитель учреждения   Глава Плотниковского сельсовета                                                                                                 Л.В.Злыднева</t>
  </si>
  <si>
    <t>04177787</t>
  </si>
  <si>
    <t>Глава Плотниковского сельсовета</t>
  </si>
  <si>
    <t xml:space="preserve">    Л.В.Злыднева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</si>
</sst>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indexed="18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color indexed="8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 Cyr"/>
      <family val="0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color indexed="48"/>
      <name val="Arial Cyr"/>
      <family val="0"/>
    </font>
    <font>
      <sz val="10"/>
      <color indexed="8"/>
      <name val="Arial"/>
      <family val="2"/>
    </font>
    <font>
      <sz val="12"/>
      <color indexed="8"/>
      <name val="Arial Cyr"/>
      <family val="0"/>
    </font>
    <font>
      <sz val="10"/>
      <color indexed="8"/>
      <name val="Courier New"/>
      <family val="3"/>
    </font>
    <font>
      <sz val="12"/>
      <color indexed="8"/>
      <name val="Courier New"/>
      <family val="3"/>
    </font>
    <font>
      <sz val="12"/>
      <color indexed="10"/>
      <name val="Times New Roman"/>
      <family val="1"/>
    </font>
    <font>
      <sz val="14"/>
      <color indexed="8"/>
      <name val="Arial Cyr"/>
      <family val="0"/>
    </font>
    <font>
      <b/>
      <sz val="14"/>
      <color indexed="8"/>
      <name val="Arial Cyr"/>
      <family val="0"/>
    </font>
    <font>
      <b/>
      <i/>
      <sz val="12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12"/>
      <color indexed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4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Arial Cyr"/>
      <family val="0"/>
    </font>
    <font>
      <i/>
      <sz val="12"/>
      <color indexed="8"/>
      <name val="Arial Cyr"/>
      <family val="0"/>
    </font>
    <font>
      <sz val="10"/>
      <color indexed="10"/>
      <name val="Courier New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/>
      <bottom style="medium">
        <color indexed="8"/>
      </bottom>
    </border>
    <border>
      <left style="medium">
        <color indexed="8"/>
      </left>
      <right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/>
      <top/>
      <bottom style="medium">
        <color indexed="8"/>
      </bottom>
    </border>
    <border>
      <left style="thin"/>
      <right/>
      <top style="thin"/>
      <bottom style="thin"/>
    </border>
    <border>
      <left style="medium"/>
      <right/>
      <top>
        <color indexed="63"/>
      </top>
      <bottom/>
    </border>
    <border>
      <left style="medium">
        <color indexed="8"/>
      </left>
      <right/>
      <top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6" fillId="2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7" fillId="0" borderId="3" xfId="0" applyFont="1" applyBorder="1" applyAlignment="1">
      <alignment vertical="top" wrapText="1"/>
    </xf>
    <xf numFmtId="0" fontId="9" fillId="0" borderId="0" xfId="0" applyFont="1" applyAlignment="1">
      <alignment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10" fillId="0" borderId="3" xfId="15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11" fillId="2" borderId="5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10" fillId="0" borderId="0" xfId="15" applyFont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8" fillId="0" borderId="6" xfId="0" applyFont="1" applyBorder="1" applyAlignment="1">
      <alignment/>
    </xf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/>
    </xf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2" borderId="7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7" fillId="0" borderId="8" xfId="0" applyFont="1" applyFill="1" applyBorder="1" applyAlignment="1">
      <alignment horizontal="right" vertical="top" wrapText="1"/>
    </xf>
    <xf numFmtId="0" fontId="10" fillId="0" borderId="8" xfId="15" applyFont="1" applyFill="1" applyBorder="1" applyAlignment="1">
      <alignment horizontal="right" vertical="top" wrapText="1"/>
    </xf>
    <xf numFmtId="0" fontId="10" fillId="0" borderId="0" xfId="15" applyFont="1" applyFill="1" applyBorder="1" applyAlignment="1">
      <alignment horizontal="right" vertical="top" wrapText="1"/>
    </xf>
    <xf numFmtId="0" fontId="14" fillId="2" borderId="0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20" fillId="0" borderId="0" xfId="0" applyFont="1" applyAlignment="1">
      <alignment horizontal="justify"/>
    </xf>
    <xf numFmtId="0" fontId="20" fillId="0" borderId="0" xfId="0" applyFont="1" applyAlignment="1">
      <alignment/>
    </xf>
    <xf numFmtId="0" fontId="21" fillId="0" borderId="5" xfId="0" applyFont="1" applyBorder="1" applyAlignment="1">
      <alignment/>
    </xf>
    <xf numFmtId="0" fontId="20" fillId="0" borderId="5" xfId="0" applyFont="1" applyBorder="1" applyAlignment="1">
      <alignment/>
    </xf>
    <xf numFmtId="0" fontId="26" fillId="0" borderId="0" xfId="0" applyFont="1" applyAlignment="1">
      <alignment/>
    </xf>
    <xf numFmtId="0" fontId="3" fillId="0" borderId="9" xfId="0" applyFont="1" applyFill="1" applyBorder="1" applyAlignment="1">
      <alignment horizontal="center" wrapText="1"/>
    </xf>
    <xf numFmtId="4" fontId="3" fillId="3" borderId="0" xfId="0" applyNumberFormat="1" applyFont="1" applyFill="1" applyBorder="1" applyAlignment="1">
      <alignment horizontal="right" vertical="top" shrinkToFit="1"/>
    </xf>
    <xf numFmtId="4" fontId="3" fillId="4" borderId="0" xfId="0" applyNumberFormat="1" applyFont="1" applyFill="1" applyBorder="1" applyAlignment="1">
      <alignment horizontal="right" vertical="top" shrinkToFit="1"/>
    </xf>
    <xf numFmtId="0" fontId="3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right" wrapText="1"/>
    </xf>
    <xf numFmtId="0" fontId="27" fillId="0" borderId="5" xfId="0" applyFont="1" applyBorder="1" applyAlignment="1">
      <alignment/>
    </xf>
    <xf numFmtId="0" fontId="27" fillId="2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justify"/>
    </xf>
    <xf numFmtId="0" fontId="4" fillId="0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wrapText="1"/>
    </xf>
    <xf numFmtId="49" fontId="31" fillId="0" borderId="1" xfId="0" applyNumberFormat="1" applyFont="1" applyFill="1" applyBorder="1" applyAlignment="1">
      <alignment horizontal="center" shrinkToFit="1"/>
    </xf>
    <xf numFmtId="0" fontId="31" fillId="0" borderId="1" xfId="0" applyFont="1" applyFill="1" applyBorder="1" applyAlignment="1">
      <alignment horizontal="center" wrapText="1"/>
    </xf>
    <xf numFmtId="4" fontId="32" fillId="0" borderId="1" xfId="0" applyNumberFormat="1" applyFont="1" applyFill="1" applyBorder="1" applyAlignment="1">
      <alignment horizontal="right" wrapText="1"/>
    </xf>
    <xf numFmtId="0" fontId="27" fillId="2" borderId="1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wrapText="1"/>
    </xf>
    <xf numFmtId="0" fontId="27" fillId="5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shrinkToFit="1"/>
    </xf>
    <xf numFmtId="49" fontId="27" fillId="5" borderId="1" xfId="0" applyNumberFormat="1" applyFont="1" applyFill="1" applyBorder="1" applyAlignment="1">
      <alignment horizontal="center" shrinkToFit="1"/>
    </xf>
    <xf numFmtId="0" fontId="27" fillId="5" borderId="1" xfId="0" applyFont="1" applyFill="1" applyBorder="1" applyAlignment="1">
      <alignment horizontal="center" wrapText="1"/>
    </xf>
    <xf numFmtId="4" fontId="27" fillId="5" borderId="1" xfId="0" applyNumberFormat="1" applyFont="1" applyFill="1" applyBorder="1" applyAlignment="1">
      <alignment horizontal="right" wrapText="1"/>
    </xf>
    <xf numFmtId="0" fontId="22" fillId="0" borderId="14" xfId="0" applyFont="1" applyBorder="1" applyAlignment="1">
      <alignment wrapText="1"/>
    </xf>
    <xf numFmtId="49" fontId="4" fillId="2" borderId="1" xfId="0" applyNumberFormat="1" applyFont="1" applyFill="1" applyBorder="1" applyAlignment="1">
      <alignment horizontal="center" shrinkToFit="1"/>
    </xf>
    <xf numFmtId="0" fontId="27" fillId="2" borderId="1" xfId="0" applyFont="1" applyFill="1" applyBorder="1" applyAlignment="1">
      <alignment horizontal="center" wrapText="1"/>
    </xf>
    <xf numFmtId="4" fontId="22" fillId="0" borderId="1" xfId="0" applyNumberFormat="1" applyFont="1" applyFill="1" applyBorder="1" applyAlignment="1">
      <alignment horizontal="right" wrapText="1"/>
    </xf>
    <xf numFmtId="0" fontId="27" fillId="2" borderId="11" xfId="0" applyFont="1" applyFill="1" applyBorder="1" applyAlignment="1">
      <alignment vertical="top" wrapText="1"/>
    </xf>
    <xf numFmtId="0" fontId="33" fillId="2" borderId="1" xfId="0" applyFont="1" applyFill="1" applyBorder="1" applyAlignment="1">
      <alignment vertical="top" wrapText="1"/>
    </xf>
    <xf numFmtId="49" fontId="27" fillId="2" borderId="1" xfId="0" applyNumberFormat="1" applyFont="1" applyFill="1" applyBorder="1" applyAlignment="1">
      <alignment horizontal="center" shrinkToFit="1"/>
    </xf>
    <xf numFmtId="4" fontId="27" fillId="0" borderId="1" xfId="0" applyNumberFormat="1" applyFont="1" applyFill="1" applyBorder="1" applyAlignment="1">
      <alignment horizontal="right" shrinkToFit="1"/>
    </xf>
    <xf numFmtId="4" fontId="22" fillId="0" borderId="1" xfId="0" applyNumberFormat="1" applyFont="1" applyFill="1" applyBorder="1" applyAlignment="1">
      <alignment horizontal="right" shrinkToFit="1"/>
    </xf>
    <xf numFmtId="0" fontId="34" fillId="2" borderId="1" xfId="0" applyFont="1" applyFill="1" applyBorder="1" applyAlignment="1">
      <alignment vertical="top" wrapText="1"/>
    </xf>
    <xf numFmtId="0" fontId="22" fillId="0" borderId="14" xfId="0" applyFont="1" applyBorder="1" applyAlignment="1">
      <alignment/>
    </xf>
    <xf numFmtId="0" fontId="27" fillId="5" borderId="11" xfId="0" applyFont="1" applyFill="1" applyBorder="1" applyAlignment="1">
      <alignment vertical="top" wrapText="1"/>
    </xf>
    <xf numFmtId="0" fontId="34" fillId="5" borderId="1" xfId="0" applyFont="1" applyFill="1" applyBorder="1" applyAlignment="1">
      <alignment vertical="top" wrapText="1"/>
    </xf>
    <xf numFmtId="4" fontId="27" fillId="5" borderId="1" xfId="0" applyNumberFormat="1" applyFont="1" applyFill="1" applyBorder="1" applyAlignment="1">
      <alignment horizontal="right" shrinkToFit="1"/>
    </xf>
    <xf numFmtId="0" fontId="4" fillId="0" borderId="14" xfId="0" applyFont="1" applyBorder="1" applyAlignment="1">
      <alignment wrapText="1"/>
    </xf>
    <xf numFmtId="0" fontId="34" fillId="0" borderId="1" xfId="0" applyFont="1" applyFill="1" applyBorder="1" applyAlignment="1">
      <alignment vertical="top" wrapText="1"/>
    </xf>
    <xf numFmtId="49" fontId="27" fillId="0" borderId="1" xfId="0" applyNumberFormat="1" applyFont="1" applyFill="1" applyBorder="1" applyAlignment="1">
      <alignment horizontal="center" shrinkToFit="1"/>
    </xf>
    <xf numFmtId="0" fontId="27" fillId="2" borderId="1" xfId="0" applyFont="1" applyFill="1" applyBorder="1" applyAlignment="1">
      <alignment vertical="top" wrapText="1"/>
    </xf>
    <xf numFmtId="0" fontId="27" fillId="0" borderId="11" xfId="0" applyFont="1" applyFill="1" applyBorder="1" applyAlignment="1">
      <alignment vertical="top" wrapText="1"/>
    </xf>
    <xf numFmtId="4" fontId="34" fillId="0" borderId="1" xfId="0" applyNumberFormat="1" applyFont="1" applyFill="1" applyBorder="1" applyAlignment="1">
      <alignment horizontal="right" shrinkToFit="1"/>
    </xf>
    <xf numFmtId="0" fontId="4" fillId="5" borderId="14" xfId="0" applyFont="1" applyFill="1" applyBorder="1" applyAlignment="1">
      <alignment wrapText="1"/>
    </xf>
    <xf numFmtId="0" fontId="4" fillId="5" borderId="15" xfId="0" applyFont="1" applyFill="1" applyBorder="1" applyAlignment="1">
      <alignment horizontal="justify" wrapText="1"/>
    </xf>
    <xf numFmtId="0" fontId="35" fillId="5" borderId="11" xfId="0" applyFont="1" applyFill="1" applyBorder="1" applyAlignment="1">
      <alignment vertical="top" wrapText="1"/>
    </xf>
    <xf numFmtId="0" fontId="4" fillId="0" borderId="16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27" fillId="2" borderId="13" xfId="0" applyNumberFormat="1" applyFont="1" applyFill="1" applyBorder="1" applyAlignment="1">
      <alignment horizontal="center" shrinkToFit="1"/>
    </xf>
    <xf numFmtId="2" fontId="27" fillId="0" borderId="1" xfId="0" applyNumberFormat="1" applyFont="1" applyFill="1" applyBorder="1" applyAlignment="1">
      <alignment horizontal="right" shrinkToFit="1"/>
    </xf>
    <xf numFmtId="0" fontId="4" fillId="0" borderId="14" xfId="0" applyFont="1" applyBorder="1" applyAlignment="1">
      <alignment horizontal="justify" vertical="top" wrapText="1"/>
    </xf>
    <xf numFmtId="0" fontId="34" fillId="2" borderId="13" xfId="0" applyFont="1" applyFill="1" applyBorder="1" applyAlignment="1">
      <alignment vertical="top" wrapText="1"/>
    </xf>
    <xf numFmtId="0" fontId="25" fillId="0" borderId="14" xfId="0" applyFont="1" applyBorder="1" applyAlignment="1">
      <alignment/>
    </xf>
    <xf numFmtId="0" fontId="28" fillId="0" borderId="1" xfId="0" applyFont="1" applyBorder="1" applyAlignment="1">
      <alignment/>
    </xf>
    <xf numFmtId="0" fontId="36" fillId="2" borderId="1" xfId="0" applyFont="1" applyFill="1" applyBorder="1" applyAlignment="1">
      <alignment vertical="top" wrapText="1"/>
    </xf>
    <xf numFmtId="49" fontId="35" fillId="2" borderId="1" xfId="0" applyNumberFormat="1" applyFont="1" applyFill="1" applyBorder="1" applyAlignment="1">
      <alignment horizontal="center" shrinkToFit="1"/>
    </xf>
    <xf numFmtId="4" fontId="35" fillId="0" borderId="1" xfId="0" applyNumberFormat="1" applyFont="1" applyFill="1" applyBorder="1" applyAlignment="1">
      <alignment horizontal="right" shrinkToFit="1"/>
    </xf>
    <xf numFmtId="0" fontId="28" fillId="0" borderId="1" xfId="0" applyFont="1" applyBorder="1" applyAlignment="1">
      <alignment wrapText="1"/>
    </xf>
    <xf numFmtId="4" fontId="4" fillId="0" borderId="1" xfId="0" applyNumberFormat="1" applyFont="1" applyFill="1" applyBorder="1" applyAlignment="1">
      <alignment horizontal="right" shrinkToFit="1"/>
    </xf>
    <xf numFmtId="0" fontId="0" fillId="0" borderId="1" xfId="0" applyBorder="1" applyAlignment="1">
      <alignment horizontal="center"/>
    </xf>
    <xf numFmtId="0" fontId="27" fillId="5" borderId="17" xfId="0" applyFont="1" applyFill="1" applyBorder="1" applyAlignment="1">
      <alignment vertical="top" wrapText="1"/>
    </xf>
    <xf numFmtId="0" fontId="34" fillId="5" borderId="18" xfId="0" applyFont="1" applyFill="1" applyBorder="1" applyAlignment="1">
      <alignment vertical="top" wrapText="1"/>
    </xf>
    <xf numFmtId="49" fontId="27" fillId="5" borderId="18" xfId="0" applyNumberFormat="1" applyFont="1" applyFill="1" applyBorder="1" applyAlignment="1">
      <alignment horizontal="center" shrinkToFit="1"/>
    </xf>
    <xf numFmtId="4" fontId="34" fillId="5" borderId="18" xfId="0" applyNumberFormat="1" applyFont="1" applyFill="1" applyBorder="1" applyAlignment="1">
      <alignment horizontal="right" shrinkToFit="1"/>
    </xf>
    <xf numFmtId="0" fontId="4" fillId="0" borderId="18" xfId="0" applyFont="1" applyBorder="1" applyAlignment="1">
      <alignment wrapText="1"/>
    </xf>
    <xf numFmtId="0" fontId="34" fillId="2" borderId="18" xfId="0" applyFont="1" applyFill="1" applyBorder="1" applyAlignment="1">
      <alignment vertical="top" wrapText="1"/>
    </xf>
    <xf numFmtId="49" fontId="27" fillId="2" borderId="18" xfId="0" applyNumberFormat="1" applyFont="1" applyFill="1" applyBorder="1" applyAlignment="1">
      <alignment horizontal="center" shrinkToFit="1"/>
    </xf>
    <xf numFmtId="4" fontId="27" fillId="0" borderId="18" xfId="0" applyNumberFormat="1" applyFont="1" applyFill="1" applyBorder="1" applyAlignment="1">
      <alignment horizontal="right" shrinkToFit="1"/>
    </xf>
    <xf numFmtId="0" fontId="34" fillId="2" borderId="19" xfId="0" applyFont="1" applyFill="1" applyBorder="1" applyAlignment="1">
      <alignment horizontal="right"/>
    </xf>
    <xf numFmtId="4" fontId="34" fillId="0" borderId="19" xfId="0" applyNumberFormat="1" applyFont="1" applyFill="1" applyBorder="1" applyAlignment="1">
      <alignment horizontal="right" shrinkToFit="1"/>
    </xf>
    <xf numFmtId="4" fontId="34" fillId="0" borderId="20" xfId="0" applyNumberFormat="1" applyFont="1" applyFill="1" applyBorder="1" applyAlignment="1">
      <alignment horizontal="right" shrinkToFit="1"/>
    </xf>
    <xf numFmtId="0" fontId="23" fillId="2" borderId="1" xfId="0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center" wrapText="1"/>
    </xf>
    <xf numFmtId="49" fontId="23" fillId="0" borderId="1" xfId="0" applyNumberFormat="1" applyFont="1" applyFill="1" applyBorder="1" applyAlignment="1">
      <alignment horizontal="center" shrinkToFit="1"/>
    </xf>
    <xf numFmtId="0" fontId="23" fillId="0" borderId="1" xfId="0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right" wrapText="1"/>
    </xf>
    <xf numFmtId="0" fontId="1" fillId="5" borderId="1" xfId="0" applyFont="1" applyFill="1" applyBorder="1" applyAlignment="1">
      <alignment horizontal="center" vertical="center" wrapText="1"/>
    </xf>
    <xf numFmtId="49" fontId="29" fillId="5" borderId="1" xfId="0" applyNumberFormat="1" applyFont="1" applyFill="1" applyBorder="1" applyAlignment="1">
      <alignment horizontal="center" shrinkToFit="1"/>
    </xf>
    <xf numFmtId="49" fontId="19" fillId="5" borderId="1" xfId="0" applyNumberFormat="1" applyFont="1" applyFill="1" applyBorder="1" applyAlignment="1">
      <alignment horizontal="center" shrinkToFit="1"/>
    </xf>
    <xf numFmtId="0" fontId="19" fillId="5" borderId="1" xfId="0" applyFont="1" applyFill="1" applyBorder="1" applyAlignment="1">
      <alignment horizontal="center" vertical="center" wrapText="1"/>
    </xf>
    <xf numFmtId="4" fontId="19" fillId="5" borderId="1" xfId="0" applyNumberFormat="1" applyFont="1" applyFill="1" applyBorder="1" applyAlignment="1">
      <alignment horizontal="right" wrapText="1"/>
    </xf>
    <xf numFmtId="49" fontId="29" fillId="2" borderId="1" xfId="0" applyNumberFormat="1" applyFont="1" applyFill="1" applyBorder="1" applyAlignment="1">
      <alignment horizontal="center" shrinkToFit="1"/>
    </xf>
    <xf numFmtId="0" fontId="19" fillId="2" borderId="1" xfId="0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horizontal="right" wrapText="1"/>
    </xf>
    <xf numFmtId="0" fontId="1" fillId="2" borderId="1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vertical="top" wrapText="1"/>
    </xf>
    <xf numFmtId="49" fontId="19" fillId="2" borderId="1" xfId="0" applyNumberFormat="1" applyFont="1" applyFill="1" applyBorder="1" applyAlignment="1">
      <alignment horizontal="center" vertical="top" shrinkToFit="1"/>
    </xf>
    <xf numFmtId="4" fontId="19" fillId="0" borderId="1" xfId="0" applyNumberFormat="1" applyFont="1" applyFill="1" applyBorder="1" applyAlignment="1">
      <alignment horizontal="right" shrinkToFit="1"/>
    </xf>
    <xf numFmtId="4" fontId="3" fillId="3" borderId="1" xfId="0" applyNumberFormat="1" applyFont="1" applyFill="1" applyBorder="1" applyAlignment="1">
      <alignment horizontal="right" vertical="top" shrinkToFit="1"/>
    </xf>
    <xf numFmtId="4" fontId="3" fillId="4" borderId="1" xfId="0" applyNumberFormat="1" applyFont="1" applyFill="1" applyBorder="1" applyAlignment="1">
      <alignment horizontal="right" vertical="top" shrinkToFit="1"/>
    </xf>
    <xf numFmtId="4" fontId="30" fillId="0" borderId="1" xfId="0" applyNumberFormat="1" applyFont="1" applyFill="1" applyBorder="1" applyAlignment="1">
      <alignment horizontal="right" shrinkToFit="1"/>
    </xf>
    <xf numFmtId="0" fontId="3" fillId="2" borderId="1" xfId="0" applyFont="1" applyFill="1" applyBorder="1" applyAlignment="1">
      <alignment vertical="top" wrapText="1"/>
    </xf>
    <xf numFmtId="49" fontId="19" fillId="2" borderId="1" xfId="0" applyNumberFormat="1" applyFont="1" applyFill="1" applyBorder="1" applyAlignment="1">
      <alignment horizontal="center" shrinkToFit="1"/>
    </xf>
    <xf numFmtId="0" fontId="1" fillId="2" borderId="11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49" fontId="19" fillId="0" borderId="1" xfId="0" applyNumberFormat="1" applyFont="1" applyFill="1" applyBorder="1" applyAlignment="1">
      <alignment horizontal="center" shrinkToFit="1"/>
    </xf>
    <xf numFmtId="49" fontId="19" fillId="0" borderId="1" xfId="0" applyNumberFormat="1" applyFont="1" applyFill="1" applyBorder="1" applyAlignment="1">
      <alignment horizontal="center" vertical="top" shrinkToFit="1"/>
    </xf>
    <xf numFmtId="4" fontId="29" fillId="0" borderId="1" xfId="0" applyNumberFormat="1" applyFont="1" applyFill="1" applyBorder="1" applyAlignment="1">
      <alignment horizontal="right" shrinkToFit="1"/>
    </xf>
    <xf numFmtId="4" fontId="3" fillId="4" borderId="22" xfId="0" applyNumberFormat="1" applyFont="1" applyFill="1" applyBorder="1" applyAlignment="1">
      <alignment horizontal="right" vertical="top" shrinkToFit="1"/>
    </xf>
    <xf numFmtId="4" fontId="3" fillId="0" borderId="1" xfId="0" applyNumberFormat="1" applyFont="1" applyFill="1" applyBorder="1" applyAlignment="1">
      <alignment horizontal="right" vertical="top" shrinkToFit="1"/>
    </xf>
    <xf numFmtId="0" fontId="1" fillId="0" borderId="1" xfId="0" applyFont="1" applyFill="1" applyBorder="1" applyAlignment="1">
      <alignment/>
    </xf>
    <xf numFmtId="0" fontId="20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2" fillId="2" borderId="19" xfId="0" applyFont="1" applyFill="1" applyBorder="1" applyAlignment="1">
      <alignment horizontal="left"/>
    </xf>
    <xf numFmtId="0" fontId="37" fillId="0" borderId="19" xfId="0" applyFont="1" applyBorder="1" applyAlignment="1">
      <alignment horizontal="left"/>
    </xf>
    <xf numFmtId="0" fontId="37" fillId="0" borderId="20" xfId="0" applyFont="1" applyFill="1" applyBorder="1" applyAlignment="1">
      <alignment horizontal="left"/>
    </xf>
    <xf numFmtId="4" fontId="2" fillId="0" borderId="19" xfId="0" applyNumberFormat="1" applyFont="1" applyFill="1" applyBorder="1" applyAlignment="1">
      <alignment horizontal="center" vertical="top" shrinkToFit="1"/>
    </xf>
    <xf numFmtId="49" fontId="31" fillId="5" borderId="1" xfId="0" applyNumberFormat="1" applyFont="1" applyFill="1" applyBorder="1" applyAlignment="1">
      <alignment horizontal="center" shrinkToFit="1"/>
    </xf>
    <xf numFmtId="0" fontId="22" fillId="0" borderId="23" xfId="0" applyFont="1" applyBorder="1" applyAlignment="1">
      <alignment wrapText="1"/>
    </xf>
    <xf numFmtId="0" fontId="27" fillId="2" borderId="1" xfId="0" applyFont="1" applyFill="1" applyBorder="1" applyAlignment="1">
      <alignment vertical="top" wrapText="1"/>
    </xf>
    <xf numFmtId="0" fontId="0" fillId="0" borderId="1" xfId="0" applyBorder="1" applyAlignment="1">
      <alignment/>
    </xf>
    <xf numFmtId="49" fontId="23" fillId="5" borderId="1" xfId="0" applyNumberFormat="1" applyFont="1" applyFill="1" applyBorder="1" applyAlignment="1">
      <alignment horizontal="center" shrinkToFit="1"/>
    </xf>
    <xf numFmtId="0" fontId="4" fillId="0" borderId="11" xfId="0" applyFont="1" applyFill="1" applyBorder="1" applyAlignment="1">
      <alignment wrapText="1"/>
    </xf>
    <xf numFmtId="49" fontId="29" fillId="0" borderId="1" xfId="0" applyNumberFormat="1" applyFont="1" applyFill="1" applyBorder="1" applyAlignment="1">
      <alignment horizontal="center" shrinkToFit="1"/>
    </xf>
    <xf numFmtId="0" fontId="19" fillId="0" borderId="1" xfId="0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right" wrapText="1"/>
    </xf>
    <xf numFmtId="0" fontId="4" fillId="0" borderId="24" xfId="0" applyFont="1" applyBorder="1" applyAlignment="1">
      <alignment wrapText="1"/>
    </xf>
    <xf numFmtId="0" fontId="3" fillId="5" borderId="1" xfId="0" applyFont="1" applyFill="1" applyBorder="1" applyAlignment="1">
      <alignment vertical="top" wrapText="1"/>
    </xf>
    <xf numFmtId="49" fontId="19" fillId="5" borderId="1" xfId="0" applyNumberFormat="1" applyFont="1" applyFill="1" applyBorder="1" applyAlignment="1">
      <alignment horizontal="center" vertical="top" shrinkToFit="1"/>
    </xf>
    <xf numFmtId="4" fontId="19" fillId="5" borderId="1" xfId="0" applyNumberFormat="1" applyFont="1" applyFill="1" applyBorder="1" applyAlignment="1">
      <alignment horizontal="right" shrinkToFit="1"/>
    </xf>
    <xf numFmtId="4" fontId="3" fillId="5" borderId="1" xfId="0" applyNumberFormat="1" applyFont="1" applyFill="1" applyBorder="1" applyAlignment="1">
      <alignment horizontal="right" vertical="top" shrinkToFit="1"/>
    </xf>
    <xf numFmtId="0" fontId="4" fillId="5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center" vertical="top" shrinkToFit="1"/>
    </xf>
    <xf numFmtId="0" fontId="37" fillId="0" borderId="0" xfId="0" applyFont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25" fillId="0" borderId="25" xfId="0" applyFont="1" applyBorder="1" applyAlignment="1">
      <alignment wrapText="1"/>
    </xf>
    <xf numFmtId="0" fontId="25" fillId="0" borderId="25" xfId="0" applyFont="1" applyBorder="1" applyAlignment="1">
      <alignment horizontal="center" wrapText="1"/>
    </xf>
    <xf numFmtId="49" fontId="25" fillId="0" borderId="25" xfId="0" applyNumberFormat="1" applyFont="1" applyBorder="1" applyAlignment="1">
      <alignment horizontal="center" wrapText="1"/>
    </xf>
    <xf numFmtId="49" fontId="25" fillId="0" borderId="26" xfId="0" applyNumberFormat="1" applyFont="1" applyBorder="1" applyAlignment="1">
      <alignment horizontal="center" wrapText="1"/>
    </xf>
    <xf numFmtId="49" fontId="38" fillId="2" borderId="1" xfId="0" applyNumberFormat="1" applyFont="1" applyFill="1" applyBorder="1" applyAlignment="1">
      <alignment horizontal="center" shrinkToFit="1"/>
    </xf>
    <xf numFmtId="49" fontId="38" fillId="2" borderId="1" xfId="0" applyNumberFormat="1" applyFont="1" applyFill="1" applyBorder="1" applyAlignment="1">
      <alignment horizontal="center" vertical="top" shrinkToFit="1"/>
    </xf>
    <xf numFmtId="4" fontId="38" fillId="0" borderId="1" xfId="0" applyNumberFormat="1" applyFont="1" applyFill="1" applyBorder="1" applyAlignment="1">
      <alignment horizontal="right" shrinkToFit="1"/>
    </xf>
    <xf numFmtId="4" fontId="3" fillId="4" borderId="27" xfId="0" applyNumberFormat="1" applyFont="1" applyFill="1" applyBorder="1" applyAlignment="1">
      <alignment horizontal="right" vertical="top" shrinkToFit="1"/>
    </xf>
    <xf numFmtId="0" fontId="4" fillId="0" borderId="28" xfId="0" applyFont="1" applyBorder="1" applyAlignment="1">
      <alignment wrapText="1"/>
    </xf>
    <xf numFmtId="0" fontId="4" fillId="0" borderId="28" xfId="0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 wrapText="1"/>
    </xf>
    <xf numFmtId="49" fontId="27" fillId="0" borderId="28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wrapText="1"/>
    </xf>
    <xf numFmtId="0" fontId="27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39" fillId="0" borderId="5" xfId="0" applyFont="1" applyBorder="1" applyAlignment="1">
      <alignment/>
    </xf>
    <xf numFmtId="0" fontId="34" fillId="2" borderId="30" xfId="0" applyFont="1" applyFill="1" applyBorder="1" applyAlignment="1">
      <alignment horizontal="left"/>
    </xf>
    <xf numFmtId="0" fontId="34" fillId="2" borderId="31" xfId="0" applyFont="1" applyFill="1" applyBorder="1" applyAlignment="1">
      <alignment horizontal="left"/>
    </xf>
    <xf numFmtId="0" fontId="34" fillId="2" borderId="32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7" fillId="0" borderId="39" xfId="0" applyFont="1" applyBorder="1" applyAlignment="1">
      <alignment vertical="top" wrapText="1"/>
    </xf>
    <xf numFmtId="0" fontId="7" fillId="0" borderId="29" xfId="0" applyFont="1" applyBorder="1" applyAlignment="1">
      <alignment vertical="top" wrapText="1"/>
    </xf>
    <xf numFmtId="0" fontId="11" fillId="2" borderId="0" xfId="0" applyFont="1" applyFill="1" applyBorder="1" applyAlignment="1">
      <alignment horizontal="center"/>
    </xf>
    <xf numFmtId="0" fontId="10" fillId="0" borderId="0" xfId="15" applyFont="1" applyBorder="1" applyAlignment="1">
      <alignment horizontal="right" vertical="top" wrapText="1"/>
    </xf>
    <xf numFmtId="0" fontId="10" fillId="0" borderId="8" xfId="15" applyFont="1" applyBorder="1" applyAlignment="1">
      <alignment horizontal="right" vertical="top" wrapText="1"/>
    </xf>
    <xf numFmtId="0" fontId="19" fillId="2" borderId="40" xfId="0" applyFont="1" applyFill="1" applyBorder="1" applyAlignment="1">
      <alignment horizontal="center"/>
    </xf>
    <xf numFmtId="0" fontId="19" fillId="2" borderId="41" xfId="0" applyFont="1" applyFill="1" applyBorder="1" applyAlignment="1">
      <alignment horizontal="center"/>
    </xf>
    <xf numFmtId="0" fontId="1" fillId="2" borderId="0" xfId="0" applyFont="1" applyFill="1" applyBorder="1" applyAlignment="1">
      <alignment wrapText="1"/>
    </xf>
    <xf numFmtId="0" fontId="15" fillId="2" borderId="0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9" fillId="2" borderId="42" xfId="0" applyFont="1" applyFill="1" applyBorder="1" applyAlignment="1">
      <alignment horizontal="center"/>
    </xf>
    <xf numFmtId="0" fontId="19" fillId="2" borderId="43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45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79222/#block_383" TargetMode="External" /><Relationship Id="rId2" Type="http://schemas.openxmlformats.org/officeDocument/2006/relationships/hyperlink" Target="http://base.garant.ru/179139/" TargetMode="External" /><Relationship Id="rId3" Type="http://schemas.openxmlformats.org/officeDocument/2006/relationships/hyperlink" Target="http://base.garant.ru/12122754/" TargetMode="External" /><Relationship Id="rId4" Type="http://schemas.openxmlformats.org/officeDocument/2006/relationships/hyperlink" Target="http://base.garant.ru/190502/" TargetMode="External" /><Relationship Id="rId5" Type="http://schemas.openxmlformats.org/officeDocument/2006/relationships/hyperlink" Target="http://base.garant.ru/12181731/#block_100000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79222/#block_383" TargetMode="External" /><Relationship Id="rId2" Type="http://schemas.openxmlformats.org/officeDocument/2006/relationships/hyperlink" Target="http://base.garant.ru/179139/" TargetMode="External" /><Relationship Id="rId3" Type="http://schemas.openxmlformats.org/officeDocument/2006/relationships/hyperlink" Target="http://base.garant.ru/12122754/" TargetMode="External" /><Relationship Id="rId4" Type="http://schemas.openxmlformats.org/officeDocument/2006/relationships/hyperlink" Target="http://base.garant.ru/190502/" TargetMode="External" /><Relationship Id="rId5" Type="http://schemas.openxmlformats.org/officeDocument/2006/relationships/hyperlink" Target="http://base.garant.ru/12181731/#block_100000" TargetMode="Externa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0"/>
  <sheetViews>
    <sheetView showGridLines="0" zoomScale="75" zoomScaleNormal="75" zoomScaleSheetLayoutView="80" workbookViewId="0" topLeftCell="A1">
      <selection activeCell="V9" sqref="V9"/>
    </sheetView>
  </sheetViews>
  <sheetFormatPr defaultColWidth="9.00390625" defaultRowHeight="12.75" outlineLevelRow="5"/>
  <cols>
    <col min="1" max="1" width="42.875" style="54" customWidth="1"/>
    <col min="2" max="2" width="8.625" style="0" customWidth="1"/>
    <col min="3" max="3" width="11.625" style="0" customWidth="1"/>
    <col min="4" max="4" width="17.75390625" style="0" customWidth="1"/>
    <col min="5" max="5" width="12.75390625" style="0" customWidth="1"/>
    <col min="6" max="6" width="9.875" style="0" customWidth="1"/>
    <col min="7" max="7" width="9.375" style="0" customWidth="1"/>
    <col min="8" max="11" width="0" style="0" hidden="1" customWidth="1"/>
    <col min="12" max="12" width="18.375" style="0" customWidth="1"/>
    <col min="13" max="13" width="21.625" style="10" customWidth="1"/>
    <col min="14" max="21" width="0" style="0" hidden="1" customWidth="1"/>
    <col min="22" max="22" width="18.75390625" style="10" customWidth="1"/>
  </cols>
  <sheetData>
    <row r="1" spans="1:22" ht="12.75">
      <c r="A1" s="222"/>
      <c r="B1" s="222"/>
      <c r="C1" s="222"/>
      <c r="D1" s="222"/>
      <c r="E1" s="222"/>
      <c r="F1" s="222"/>
      <c r="G1" s="222"/>
      <c r="H1" s="222"/>
      <c r="I1" s="3"/>
      <c r="J1" s="3"/>
      <c r="K1" s="3"/>
      <c r="L1" s="3"/>
      <c r="M1" s="7"/>
      <c r="N1" s="3"/>
      <c r="O1" s="3"/>
      <c r="P1" s="3"/>
      <c r="Q1" s="3"/>
      <c r="R1" s="3"/>
      <c r="S1" s="3"/>
      <c r="T1" s="3"/>
      <c r="U1" s="3"/>
      <c r="V1" s="7"/>
    </row>
    <row r="2" spans="1:23" ht="15.75">
      <c r="A2" s="41" t="s">
        <v>38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 t="s">
        <v>43</v>
      </c>
      <c r="M2" s="13"/>
      <c r="N2" s="12"/>
      <c r="O2" s="12"/>
      <c r="P2" s="12"/>
      <c r="Q2" s="12"/>
      <c r="R2" s="12"/>
      <c r="S2" s="12"/>
      <c r="T2" s="12"/>
      <c r="U2" s="12"/>
      <c r="V2" s="13"/>
      <c r="W2" s="16"/>
    </row>
    <row r="3" spans="1:23" ht="16.5" thickBot="1">
      <c r="A3" s="26"/>
      <c r="B3" s="27"/>
      <c r="C3" s="27"/>
      <c r="D3" s="12"/>
      <c r="E3" s="12"/>
      <c r="F3" s="26"/>
      <c r="G3" s="224" t="s">
        <v>199</v>
      </c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9"/>
    </row>
    <row r="4" spans="1:23" ht="11.25" customHeight="1">
      <c r="A4" s="223" t="s">
        <v>39</v>
      </c>
      <c r="B4" s="223"/>
      <c r="C4" s="223"/>
      <c r="D4" s="223"/>
      <c r="E4" s="32"/>
      <c r="F4" s="33" t="s">
        <v>39</v>
      </c>
      <c r="G4" s="33"/>
      <c r="H4" s="33"/>
      <c r="I4" s="33"/>
      <c r="J4" s="32"/>
      <c r="K4" s="32"/>
      <c r="L4" s="32"/>
      <c r="M4" s="34"/>
      <c r="N4" s="32"/>
      <c r="O4" s="32"/>
      <c r="P4" s="32"/>
      <c r="Q4" s="32"/>
      <c r="R4" s="32"/>
      <c r="S4" s="32"/>
      <c r="T4" s="32"/>
      <c r="U4" s="32"/>
      <c r="V4" s="34"/>
      <c r="W4" s="16"/>
    </row>
    <row r="5" spans="1:23" ht="13.5" thickBot="1">
      <c r="A5" s="42"/>
      <c r="B5" s="28"/>
      <c r="C5" s="28"/>
      <c r="D5" s="32"/>
      <c r="E5" s="32"/>
      <c r="F5" s="28"/>
      <c r="G5" s="28"/>
      <c r="H5" s="28"/>
      <c r="I5" s="28"/>
      <c r="J5" s="28"/>
      <c r="K5" s="28"/>
      <c r="L5" s="28"/>
      <c r="M5" s="35"/>
      <c r="N5" s="28"/>
      <c r="O5" s="28"/>
      <c r="P5" s="28"/>
      <c r="Q5" s="28"/>
      <c r="R5" s="28"/>
      <c r="S5" s="28"/>
      <c r="T5" s="28"/>
      <c r="U5" s="28"/>
      <c r="V5" s="35"/>
      <c r="W5" s="29"/>
    </row>
    <row r="6" spans="1:23" ht="12.75" customHeight="1">
      <c r="A6" s="223" t="s">
        <v>40</v>
      </c>
      <c r="B6" s="223"/>
      <c r="C6" s="223"/>
      <c r="D6" s="223"/>
      <c r="E6" s="32"/>
      <c r="F6" s="36" t="s">
        <v>40</v>
      </c>
      <c r="G6" s="36"/>
      <c r="H6" s="36"/>
      <c r="I6" s="36"/>
      <c r="J6" s="32"/>
      <c r="K6" s="32"/>
      <c r="L6" s="32"/>
      <c r="M6" s="34"/>
      <c r="N6" s="32"/>
      <c r="O6" s="32"/>
      <c r="P6" s="32"/>
      <c r="Q6" s="32"/>
      <c r="R6" s="32"/>
      <c r="S6" s="32"/>
      <c r="T6" s="32"/>
      <c r="U6" s="32"/>
      <c r="V6" s="34"/>
      <c r="W6" s="16"/>
    </row>
    <row r="7" spans="1:23" ht="12.75" customHeight="1" thickBot="1">
      <c r="A7" s="42"/>
      <c r="B7" s="28"/>
      <c r="C7" s="28"/>
      <c r="D7" s="32"/>
      <c r="E7" s="32"/>
      <c r="F7" s="28"/>
      <c r="G7" s="28"/>
      <c r="H7" s="28"/>
      <c r="I7" s="32"/>
      <c r="J7" s="32"/>
      <c r="K7" s="32"/>
      <c r="L7" s="32"/>
      <c r="M7" s="35" t="s">
        <v>200</v>
      </c>
      <c r="N7" s="28"/>
      <c r="O7" s="28"/>
      <c r="P7" s="28"/>
      <c r="Q7" s="28"/>
      <c r="R7" s="28"/>
      <c r="S7" s="28"/>
      <c r="T7" s="28"/>
      <c r="U7" s="28"/>
      <c r="V7" s="35"/>
      <c r="W7" s="29"/>
    </row>
    <row r="8" spans="1:23" ht="12.75" customHeight="1">
      <c r="A8" s="30" t="s">
        <v>41</v>
      </c>
      <c r="B8" s="208" t="s">
        <v>42</v>
      </c>
      <c r="C8" s="208"/>
      <c r="D8" s="208"/>
      <c r="E8" s="12"/>
      <c r="F8" s="30" t="s">
        <v>41</v>
      </c>
      <c r="G8" s="31"/>
      <c r="H8" s="31"/>
      <c r="I8" s="31"/>
      <c r="J8" s="12"/>
      <c r="K8" s="12"/>
      <c r="L8" s="12"/>
      <c r="M8" s="37" t="s">
        <v>42</v>
      </c>
      <c r="N8" s="12"/>
      <c r="O8" s="12"/>
      <c r="P8" s="12"/>
      <c r="Q8" s="12"/>
      <c r="R8" s="12"/>
      <c r="S8" s="12"/>
      <c r="T8" s="12"/>
      <c r="U8" s="12"/>
      <c r="V8" s="13"/>
      <c r="W8" s="16"/>
    </row>
    <row r="9" spans="1:22" ht="12.75" customHeight="1">
      <c r="A9" s="4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  <c r="N9" s="12"/>
      <c r="O9" s="12"/>
      <c r="P9" s="12"/>
      <c r="Q9" s="12"/>
      <c r="R9" s="12"/>
      <c r="S9" s="12"/>
      <c r="T9" s="12"/>
      <c r="U9" s="12"/>
      <c r="V9" s="13"/>
    </row>
    <row r="10" spans="1:22" ht="39.75" customHeight="1">
      <c r="A10" s="41"/>
      <c r="B10" s="12"/>
      <c r="C10" s="18" t="s">
        <v>161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2"/>
      <c r="O10" s="12"/>
      <c r="P10" s="12"/>
      <c r="Q10" s="12"/>
      <c r="R10" s="12"/>
      <c r="S10" s="12"/>
      <c r="T10" s="12"/>
      <c r="U10" s="12"/>
      <c r="V10" s="13"/>
    </row>
    <row r="11" spans="1:22" ht="24.75" customHeight="1" thickBot="1">
      <c r="A11" s="41"/>
      <c r="B11" s="12"/>
      <c r="C11" s="14" t="s">
        <v>162</v>
      </c>
      <c r="D11" s="12"/>
      <c r="E11" s="12"/>
      <c r="F11" s="12"/>
      <c r="G11" s="12"/>
      <c r="H11" s="12"/>
      <c r="I11" s="12"/>
      <c r="J11" s="12"/>
      <c r="K11" s="12"/>
      <c r="L11" s="12"/>
      <c r="M11" s="13"/>
      <c r="N11" s="12"/>
      <c r="O11" s="12"/>
      <c r="P11" s="12"/>
      <c r="Q11" s="12"/>
      <c r="R11" s="12"/>
      <c r="S11" s="12"/>
      <c r="T11" s="12"/>
      <c r="U11" s="12"/>
      <c r="V11" s="13"/>
    </row>
    <row r="12" spans="1:22" ht="15" customHeight="1" thickBot="1">
      <c r="A12" s="4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218" t="s">
        <v>51</v>
      </c>
      <c r="M12" s="219"/>
      <c r="N12" s="19" t="s">
        <v>50</v>
      </c>
      <c r="O12" s="12"/>
      <c r="P12" s="12"/>
      <c r="Q12" s="12"/>
      <c r="R12" s="12"/>
      <c r="S12" s="12"/>
      <c r="T12" s="12"/>
      <c r="U12" s="12"/>
      <c r="V12" s="15">
        <v>501012</v>
      </c>
    </row>
    <row r="13" spans="1:22" ht="18" customHeight="1" thickBot="1">
      <c r="A13" s="4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38" t="s">
        <v>52</v>
      </c>
      <c r="N13" s="20">
        <v>501012</v>
      </c>
      <c r="O13" s="12"/>
      <c r="P13" s="12"/>
      <c r="Q13" s="12"/>
      <c r="R13" s="12"/>
      <c r="S13" s="12"/>
      <c r="T13" s="12"/>
      <c r="U13" s="12"/>
      <c r="V13" s="24">
        <v>42689</v>
      </c>
    </row>
    <row r="14" spans="1:22" ht="27.75" customHeight="1" thickBot="1">
      <c r="A14" s="22" t="s">
        <v>60</v>
      </c>
      <c r="B14" s="217" t="s">
        <v>185</v>
      </c>
      <c r="C14" s="217"/>
      <c r="D14" s="217"/>
      <c r="E14" s="217"/>
      <c r="F14" s="217"/>
      <c r="G14" s="217"/>
      <c r="H14" s="12"/>
      <c r="I14" s="12"/>
      <c r="J14" s="12"/>
      <c r="K14" s="12"/>
      <c r="L14" s="12"/>
      <c r="M14" s="38" t="s">
        <v>53</v>
      </c>
      <c r="N14" s="17"/>
      <c r="O14" s="12"/>
      <c r="P14" s="12"/>
      <c r="Q14" s="12"/>
      <c r="R14" s="12"/>
      <c r="S14" s="12"/>
      <c r="T14" s="12"/>
      <c r="U14" s="12"/>
      <c r="V14" s="230" t="s">
        <v>198</v>
      </c>
    </row>
    <row r="15" spans="1:22" ht="39.75" customHeight="1" thickBot="1">
      <c r="A15" s="22" t="s">
        <v>61</v>
      </c>
      <c r="B15" s="12"/>
      <c r="C15" s="217"/>
      <c r="D15" s="217"/>
      <c r="E15" s="217"/>
      <c r="F15" s="217"/>
      <c r="G15" s="217"/>
      <c r="H15" s="217"/>
      <c r="I15" s="12"/>
      <c r="J15" s="12"/>
      <c r="K15" s="12"/>
      <c r="L15" s="12"/>
      <c r="M15" s="38" t="s">
        <v>54</v>
      </c>
      <c r="N15" s="17"/>
      <c r="O15" s="12"/>
      <c r="P15" s="12"/>
      <c r="Q15" s="12"/>
      <c r="R15" s="12"/>
      <c r="S15" s="12"/>
      <c r="T15" s="12"/>
      <c r="U15" s="12"/>
      <c r="V15" s="15"/>
    </row>
    <row r="16" spans="1:22" ht="35.25" customHeight="1">
      <c r="A16" s="14" t="s">
        <v>184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38" t="s">
        <v>54</v>
      </c>
      <c r="N16" s="215"/>
      <c r="O16" s="12"/>
      <c r="P16" s="12"/>
      <c r="Q16" s="12"/>
      <c r="R16" s="12"/>
      <c r="S16" s="12"/>
      <c r="T16" s="12"/>
      <c r="U16" s="12"/>
      <c r="V16" s="15"/>
    </row>
    <row r="17" spans="1:22" ht="24" customHeight="1" thickBot="1">
      <c r="A17" s="14" t="s">
        <v>174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39" t="s">
        <v>55</v>
      </c>
      <c r="N17" s="216"/>
      <c r="O17" s="12"/>
      <c r="P17" s="12"/>
      <c r="Q17" s="12"/>
      <c r="R17" s="12"/>
      <c r="S17" s="12"/>
      <c r="T17" s="12"/>
      <c r="U17" s="12"/>
      <c r="V17" s="15"/>
    </row>
    <row r="18" spans="1:22" ht="22.5" customHeight="1" thickBot="1">
      <c r="A18" s="14" t="s">
        <v>59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39" t="s">
        <v>56</v>
      </c>
      <c r="N18" s="17"/>
      <c r="O18" s="12"/>
      <c r="P18" s="12"/>
      <c r="Q18" s="12"/>
      <c r="R18" s="12"/>
      <c r="S18" s="12"/>
      <c r="T18" s="12"/>
      <c r="U18" s="12"/>
      <c r="V18" s="15">
        <v>37630444</v>
      </c>
    </row>
    <row r="19" spans="1:22" ht="18" customHeight="1" thickBot="1">
      <c r="A19" s="41"/>
      <c r="B19" s="23"/>
      <c r="C19" s="23"/>
      <c r="D19" s="23"/>
      <c r="E19" s="23"/>
      <c r="F19" s="12"/>
      <c r="G19" s="12"/>
      <c r="H19" s="12"/>
      <c r="I19" s="12"/>
      <c r="J19" s="12"/>
      <c r="K19" s="12"/>
      <c r="L19" s="12"/>
      <c r="M19" s="38" t="s">
        <v>57</v>
      </c>
      <c r="N19" s="17"/>
      <c r="O19" s="12"/>
      <c r="P19" s="12"/>
      <c r="Q19" s="12"/>
      <c r="R19" s="12"/>
      <c r="S19" s="12"/>
      <c r="T19" s="12"/>
      <c r="U19" s="12"/>
      <c r="V19" s="15">
        <v>383</v>
      </c>
    </row>
    <row r="20" spans="1:22" ht="28.5" customHeight="1" thickBot="1">
      <c r="A20" s="41"/>
      <c r="B20" s="11" t="s">
        <v>62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39" t="s">
        <v>58</v>
      </c>
      <c r="N20" s="21">
        <v>383</v>
      </c>
      <c r="O20" s="12"/>
      <c r="P20" s="12"/>
      <c r="Q20" s="12"/>
      <c r="R20" s="12"/>
      <c r="S20" s="12"/>
      <c r="T20" s="12"/>
      <c r="U20" s="12"/>
      <c r="V20" s="15"/>
    </row>
    <row r="21" spans="1:22" ht="16.5" customHeight="1" thickBot="1">
      <c r="A21" s="41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40"/>
      <c r="N21" s="25"/>
      <c r="O21" s="12"/>
      <c r="P21" s="12"/>
      <c r="Q21" s="12"/>
      <c r="R21" s="12"/>
      <c r="S21" s="12"/>
      <c r="T21" s="12"/>
      <c r="U21" s="12"/>
      <c r="V21" s="13"/>
    </row>
    <row r="22" spans="1:22" ht="26.25">
      <c r="A22" s="220" t="s">
        <v>44</v>
      </c>
      <c r="B22" s="63" t="s">
        <v>46</v>
      </c>
      <c r="C22" s="209" t="s">
        <v>45</v>
      </c>
      <c r="D22" s="210"/>
      <c r="E22" s="210"/>
      <c r="F22" s="210"/>
      <c r="G22" s="210"/>
      <c r="H22" s="210"/>
      <c r="I22" s="210"/>
      <c r="J22" s="210"/>
      <c r="K22" s="210"/>
      <c r="L22" s="211"/>
      <c r="M22" s="212" t="s">
        <v>49</v>
      </c>
      <c r="N22" s="213"/>
      <c r="O22" s="213"/>
      <c r="P22" s="213"/>
      <c r="Q22" s="213"/>
      <c r="R22" s="213"/>
      <c r="S22" s="213"/>
      <c r="T22" s="213"/>
      <c r="U22" s="213"/>
      <c r="V22" s="214"/>
    </row>
    <row r="23" spans="1:22" ht="35.25" customHeight="1">
      <c r="A23" s="221"/>
      <c r="B23" s="64"/>
      <c r="C23" s="65" t="s">
        <v>33</v>
      </c>
      <c r="D23" s="66" t="s">
        <v>65</v>
      </c>
      <c r="E23" s="66" t="s">
        <v>34</v>
      </c>
      <c r="F23" s="66" t="s">
        <v>47</v>
      </c>
      <c r="G23" s="66" t="s">
        <v>35</v>
      </c>
      <c r="H23" s="66"/>
      <c r="I23" s="66"/>
      <c r="J23" s="66"/>
      <c r="K23" s="66"/>
      <c r="L23" s="66" t="s">
        <v>48</v>
      </c>
      <c r="M23" s="8" t="s">
        <v>36</v>
      </c>
      <c r="N23" s="6"/>
      <c r="O23" s="6"/>
      <c r="P23" s="6"/>
      <c r="Q23" s="6"/>
      <c r="R23" s="6"/>
      <c r="S23" s="6"/>
      <c r="T23" s="6"/>
      <c r="U23" s="6"/>
      <c r="V23" s="48" t="s">
        <v>37</v>
      </c>
    </row>
    <row r="24" spans="1:22" ht="12.75">
      <c r="A24" s="67">
        <v>1</v>
      </c>
      <c r="B24" s="68">
        <v>2</v>
      </c>
      <c r="C24" s="68">
        <v>3</v>
      </c>
      <c r="D24" s="68">
        <v>4</v>
      </c>
      <c r="E24" s="68">
        <v>5</v>
      </c>
      <c r="F24" s="68">
        <v>6</v>
      </c>
      <c r="G24" s="68">
        <v>7</v>
      </c>
      <c r="H24" s="68"/>
      <c r="I24" s="68"/>
      <c r="J24" s="68"/>
      <c r="K24" s="68"/>
      <c r="L24" s="68">
        <v>8</v>
      </c>
      <c r="M24" s="120">
        <v>9</v>
      </c>
      <c r="N24" s="120"/>
      <c r="O24" s="120"/>
      <c r="P24" s="120"/>
      <c r="Q24" s="120"/>
      <c r="R24" s="120"/>
      <c r="S24" s="120"/>
      <c r="T24" s="120"/>
      <c r="U24" s="120"/>
      <c r="V24" s="120">
        <v>10</v>
      </c>
    </row>
    <row r="25" spans="1:22" ht="18.75">
      <c r="A25" s="70" t="s">
        <v>86</v>
      </c>
      <c r="B25" s="71"/>
      <c r="C25" s="72" t="s">
        <v>63</v>
      </c>
      <c r="D25" s="72" t="s">
        <v>74</v>
      </c>
      <c r="E25" s="73" t="s">
        <v>118</v>
      </c>
      <c r="F25" s="73" t="s">
        <v>0</v>
      </c>
      <c r="G25" s="73" t="s">
        <v>0</v>
      </c>
      <c r="H25" s="74"/>
      <c r="I25" s="74"/>
      <c r="J25" s="74"/>
      <c r="K25" s="74"/>
      <c r="L25" s="74"/>
      <c r="M25" s="75">
        <f>SUM(M26+M36+M53+M55)</f>
        <v>943613</v>
      </c>
      <c r="N25" s="75" t="e">
        <f>SUM(N26+N36+N53+N55+#REF!)</f>
        <v>#REF!</v>
      </c>
      <c r="O25" s="75" t="e">
        <f>SUM(O26+O36+O53+O55+#REF!)</f>
        <v>#REF!</v>
      </c>
      <c r="P25" s="75" t="e">
        <f>SUM(P26+P36+P53+P55+#REF!)</f>
        <v>#REF!</v>
      </c>
      <c r="Q25" s="75" t="e">
        <f>SUM(Q26+Q36+Q53+Q55+#REF!)</f>
        <v>#REF!</v>
      </c>
      <c r="R25" s="75" t="e">
        <f>SUM(R26+R36+R53+R55+#REF!)</f>
        <v>#REF!</v>
      </c>
      <c r="S25" s="75" t="e">
        <f>SUM(S26+S36+S53+S55+#REF!)</f>
        <v>#REF!</v>
      </c>
      <c r="T25" s="75" t="e">
        <f>SUM(T26+T36+T53+T55+#REF!)</f>
        <v>#REF!</v>
      </c>
      <c r="U25" s="75" t="e">
        <f>SUM(U26+U36+U53+U55+#REF!)</f>
        <v>#REF!</v>
      </c>
      <c r="V25" s="75"/>
    </row>
    <row r="26" spans="1:22" ht="63.75" customHeight="1">
      <c r="A26" s="77" t="s">
        <v>84</v>
      </c>
      <c r="B26" s="78"/>
      <c r="C26" s="79" t="s">
        <v>63</v>
      </c>
      <c r="D26" s="79" t="s">
        <v>64</v>
      </c>
      <c r="E26" s="80" t="s">
        <v>118</v>
      </c>
      <c r="F26" s="80" t="s">
        <v>0</v>
      </c>
      <c r="G26" s="80" t="s">
        <v>0</v>
      </c>
      <c r="H26" s="81"/>
      <c r="I26" s="81"/>
      <c r="J26" s="81"/>
      <c r="K26" s="81"/>
      <c r="L26" s="81"/>
      <c r="M26" s="82">
        <f>SUM(M27+M30+M33)</f>
        <v>282500</v>
      </c>
      <c r="N26" s="82">
        <f aca="true" t="shared" si="0" ref="N26:U26">SUM(N27+N30+N33)</f>
        <v>299150</v>
      </c>
      <c r="O26" s="82">
        <f t="shared" si="0"/>
        <v>299150</v>
      </c>
      <c r="P26" s="82">
        <f t="shared" si="0"/>
        <v>299150</v>
      </c>
      <c r="Q26" s="82">
        <f t="shared" si="0"/>
        <v>299150</v>
      </c>
      <c r="R26" s="82">
        <f t="shared" si="0"/>
        <v>299150</v>
      </c>
      <c r="S26" s="82">
        <f t="shared" si="0"/>
        <v>299150</v>
      </c>
      <c r="T26" s="82">
        <f t="shared" si="0"/>
        <v>299150</v>
      </c>
      <c r="U26" s="82">
        <f t="shared" si="0"/>
        <v>299150</v>
      </c>
      <c r="V26" s="82"/>
    </row>
    <row r="27" spans="1:22" ht="48.75" customHeight="1">
      <c r="A27" s="83" t="s">
        <v>82</v>
      </c>
      <c r="B27" s="76"/>
      <c r="C27" s="84" t="s">
        <v>63</v>
      </c>
      <c r="D27" s="84" t="s">
        <v>64</v>
      </c>
      <c r="E27" s="84" t="s">
        <v>113</v>
      </c>
      <c r="F27" s="84" t="s">
        <v>0</v>
      </c>
      <c r="G27" s="84" t="s">
        <v>0</v>
      </c>
      <c r="H27" s="85"/>
      <c r="I27" s="85"/>
      <c r="J27" s="85"/>
      <c r="K27" s="85"/>
      <c r="L27" s="85"/>
      <c r="M27" s="86">
        <f aca="true" t="shared" si="1" ref="M27:U27">SUM(M28:M29)</f>
        <v>85000</v>
      </c>
      <c r="N27" s="86">
        <f t="shared" si="1"/>
        <v>75000</v>
      </c>
      <c r="O27" s="86">
        <f t="shared" si="1"/>
        <v>75000</v>
      </c>
      <c r="P27" s="86">
        <f t="shared" si="1"/>
        <v>75000</v>
      </c>
      <c r="Q27" s="86">
        <f t="shared" si="1"/>
        <v>75000</v>
      </c>
      <c r="R27" s="86">
        <f t="shared" si="1"/>
        <v>75000</v>
      </c>
      <c r="S27" s="86">
        <f t="shared" si="1"/>
        <v>75000</v>
      </c>
      <c r="T27" s="86">
        <f t="shared" si="1"/>
        <v>75000</v>
      </c>
      <c r="U27" s="86">
        <f t="shared" si="1"/>
        <v>75000</v>
      </c>
      <c r="V27" s="86"/>
    </row>
    <row r="28" spans="1:22" ht="15.75" outlineLevel="5">
      <c r="A28" s="87" t="s">
        <v>1</v>
      </c>
      <c r="B28" s="88"/>
      <c r="C28" s="84" t="s">
        <v>63</v>
      </c>
      <c r="D28" s="84" t="s">
        <v>64</v>
      </c>
      <c r="E28" s="84" t="s">
        <v>113</v>
      </c>
      <c r="F28" s="84" t="s">
        <v>115</v>
      </c>
      <c r="G28" s="84" t="s">
        <v>2</v>
      </c>
      <c r="H28" s="89"/>
      <c r="I28" s="89"/>
      <c r="J28" s="89"/>
      <c r="K28" s="89"/>
      <c r="L28" s="89"/>
      <c r="M28" s="90">
        <v>65000</v>
      </c>
      <c r="N28" s="90">
        <v>58000</v>
      </c>
      <c r="O28" s="90">
        <v>58000</v>
      </c>
      <c r="P28" s="90">
        <v>58000</v>
      </c>
      <c r="Q28" s="90">
        <v>58000</v>
      </c>
      <c r="R28" s="90">
        <v>58000</v>
      </c>
      <c r="S28" s="90">
        <v>58000</v>
      </c>
      <c r="T28" s="90">
        <v>58000</v>
      </c>
      <c r="U28" s="90">
        <v>58000</v>
      </c>
      <c r="V28" s="90"/>
    </row>
    <row r="29" spans="1:22" ht="31.5" outlineLevel="5">
      <c r="A29" s="87" t="s">
        <v>4</v>
      </c>
      <c r="B29" s="88"/>
      <c r="C29" s="84" t="s">
        <v>63</v>
      </c>
      <c r="D29" s="84" t="s">
        <v>64</v>
      </c>
      <c r="E29" s="84" t="s">
        <v>113</v>
      </c>
      <c r="F29" s="84" t="s">
        <v>116</v>
      </c>
      <c r="G29" s="84" t="s">
        <v>5</v>
      </c>
      <c r="H29" s="89"/>
      <c r="I29" s="89"/>
      <c r="J29" s="89"/>
      <c r="K29" s="89"/>
      <c r="L29" s="89"/>
      <c r="M29" s="90">
        <v>20000</v>
      </c>
      <c r="N29" s="90">
        <v>17000</v>
      </c>
      <c r="O29" s="90">
        <v>17000</v>
      </c>
      <c r="P29" s="90">
        <v>17000</v>
      </c>
      <c r="Q29" s="90">
        <v>17000</v>
      </c>
      <c r="R29" s="90">
        <v>17000</v>
      </c>
      <c r="S29" s="90">
        <v>17000</v>
      </c>
      <c r="T29" s="90">
        <v>17000</v>
      </c>
      <c r="U29" s="90">
        <v>17000</v>
      </c>
      <c r="V29" s="90"/>
    </row>
    <row r="30" spans="1:22" ht="47.25" outlineLevel="5">
      <c r="A30" s="83" t="s">
        <v>83</v>
      </c>
      <c r="B30" s="88"/>
      <c r="C30" s="84" t="s">
        <v>63</v>
      </c>
      <c r="D30" s="84" t="s">
        <v>64</v>
      </c>
      <c r="E30" s="84" t="s">
        <v>114</v>
      </c>
      <c r="F30" s="84" t="s">
        <v>0</v>
      </c>
      <c r="G30" s="84" t="s">
        <v>0</v>
      </c>
      <c r="H30" s="89"/>
      <c r="I30" s="89"/>
      <c r="J30" s="89"/>
      <c r="K30" s="89"/>
      <c r="L30" s="89"/>
      <c r="M30" s="91">
        <f aca="true" t="shared" si="2" ref="M30:U30">SUM(M31:M32)</f>
        <v>171000</v>
      </c>
      <c r="N30" s="91">
        <f t="shared" si="2"/>
        <v>191850</v>
      </c>
      <c r="O30" s="91">
        <f t="shared" si="2"/>
        <v>191850</v>
      </c>
      <c r="P30" s="91">
        <f t="shared" si="2"/>
        <v>191850</v>
      </c>
      <c r="Q30" s="91">
        <f t="shared" si="2"/>
        <v>191850</v>
      </c>
      <c r="R30" s="91">
        <f t="shared" si="2"/>
        <v>191850</v>
      </c>
      <c r="S30" s="91">
        <f t="shared" si="2"/>
        <v>191850</v>
      </c>
      <c r="T30" s="91">
        <f t="shared" si="2"/>
        <v>191850</v>
      </c>
      <c r="U30" s="91">
        <f t="shared" si="2"/>
        <v>191850</v>
      </c>
      <c r="V30" s="91"/>
    </row>
    <row r="31" spans="1:22" ht="15.75" outlineLevel="5">
      <c r="A31" s="87" t="s">
        <v>1</v>
      </c>
      <c r="B31" s="88"/>
      <c r="C31" s="84" t="s">
        <v>63</v>
      </c>
      <c r="D31" s="84" t="s">
        <v>64</v>
      </c>
      <c r="E31" s="84" t="s">
        <v>114</v>
      </c>
      <c r="F31" s="84" t="s">
        <v>115</v>
      </c>
      <c r="G31" s="84" t="s">
        <v>2</v>
      </c>
      <c r="H31" s="89"/>
      <c r="I31" s="89"/>
      <c r="J31" s="89"/>
      <c r="K31" s="89"/>
      <c r="L31" s="89"/>
      <c r="M31" s="90">
        <v>131000</v>
      </c>
      <c r="N31" s="90">
        <v>146000</v>
      </c>
      <c r="O31" s="90">
        <v>146000</v>
      </c>
      <c r="P31" s="90">
        <v>146000</v>
      </c>
      <c r="Q31" s="90">
        <v>146000</v>
      </c>
      <c r="R31" s="90">
        <v>146000</v>
      </c>
      <c r="S31" s="90">
        <v>146000</v>
      </c>
      <c r="T31" s="90">
        <v>146000</v>
      </c>
      <c r="U31" s="90">
        <v>146000</v>
      </c>
      <c r="V31" s="90"/>
    </row>
    <row r="32" spans="1:22" ht="31.5" outlineLevel="4">
      <c r="A32" s="87" t="s">
        <v>4</v>
      </c>
      <c r="B32" s="92"/>
      <c r="C32" s="84" t="s">
        <v>63</v>
      </c>
      <c r="D32" s="84" t="s">
        <v>64</v>
      </c>
      <c r="E32" s="84" t="s">
        <v>114</v>
      </c>
      <c r="F32" s="84" t="s">
        <v>116</v>
      </c>
      <c r="G32" s="84" t="s">
        <v>5</v>
      </c>
      <c r="H32" s="89"/>
      <c r="I32" s="89"/>
      <c r="J32" s="89"/>
      <c r="K32" s="89"/>
      <c r="L32" s="89"/>
      <c r="M32" s="90">
        <v>40000</v>
      </c>
      <c r="N32" s="90">
        <v>45850</v>
      </c>
      <c r="O32" s="90">
        <v>45850</v>
      </c>
      <c r="P32" s="90">
        <v>45850</v>
      </c>
      <c r="Q32" s="90">
        <v>45850</v>
      </c>
      <c r="R32" s="90">
        <v>45850</v>
      </c>
      <c r="S32" s="90">
        <v>45850</v>
      </c>
      <c r="T32" s="90">
        <v>45850</v>
      </c>
      <c r="U32" s="90">
        <v>45850</v>
      </c>
      <c r="V32" s="90"/>
    </row>
    <row r="33" spans="1:22" ht="15.75" outlineLevel="4">
      <c r="A33" s="93" t="s">
        <v>186</v>
      </c>
      <c r="B33" s="92"/>
      <c r="C33" s="84" t="s">
        <v>63</v>
      </c>
      <c r="D33" s="84" t="s">
        <v>64</v>
      </c>
      <c r="E33" s="84" t="s">
        <v>117</v>
      </c>
      <c r="F33" s="84" t="s">
        <v>0</v>
      </c>
      <c r="G33" s="84" t="s">
        <v>0</v>
      </c>
      <c r="H33" s="89"/>
      <c r="I33" s="89"/>
      <c r="J33" s="89"/>
      <c r="K33" s="89"/>
      <c r="L33" s="89"/>
      <c r="M33" s="91">
        <f aca="true" t="shared" si="3" ref="M33:U33">SUM(M34:M35)</f>
        <v>26500</v>
      </c>
      <c r="N33" s="91">
        <f t="shared" si="3"/>
        <v>32300</v>
      </c>
      <c r="O33" s="91">
        <f t="shared" si="3"/>
        <v>32300</v>
      </c>
      <c r="P33" s="91">
        <f t="shared" si="3"/>
        <v>32300</v>
      </c>
      <c r="Q33" s="91">
        <f t="shared" si="3"/>
        <v>32300</v>
      </c>
      <c r="R33" s="91">
        <f t="shared" si="3"/>
        <v>32300</v>
      </c>
      <c r="S33" s="91">
        <f t="shared" si="3"/>
        <v>32300</v>
      </c>
      <c r="T33" s="91">
        <f t="shared" si="3"/>
        <v>32300</v>
      </c>
      <c r="U33" s="91">
        <f t="shared" si="3"/>
        <v>32300</v>
      </c>
      <c r="V33" s="91"/>
    </row>
    <row r="34" spans="1:22" ht="15.75" outlineLevel="4">
      <c r="A34" s="87" t="s">
        <v>1</v>
      </c>
      <c r="B34" s="92"/>
      <c r="C34" s="84" t="s">
        <v>63</v>
      </c>
      <c r="D34" s="84" t="s">
        <v>64</v>
      </c>
      <c r="E34" s="84" t="s">
        <v>117</v>
      </c>
      <c r="F34" s="84" t="s">
        <v>3</v>
      </c>
      <c r="G34" s="84" t="s">
        <v>2</v>
      </c>
      <c r="H34" s="89"/>
      <c r="I34" s="89"/>
      <c r="J34" s="89"/>
      <c r="K34" s="89"/>
      <c r="L34" s="89"/>
      <c r="M34" s="90">
        <v>21000</v>
      </c>
      <c r="N34" s="90">
        <v>25800</v>
      </c>
      <c r="O34" s="90">
        <v>25800</v>
      </c>
      <c r="P34" s="90">
        <v>25800</v>
      </c>
      <c r="Q34" s="90">
        <v>25800</v>
      </c>
      <c r="R34" s="90">
        <v>25800</v>
      </c>
      <c r="S34" s="90">
        <v>25800</v>
      </c>
      <c r="T34" s="90">
        <v>25800</v>
      </c>
      <c r="U34" s="90">
        <v>25800</v>
      </c>
      <c r="V34" s="90"/>
    </row>
    <row r="35" spans="1:22" ht="31.5" outlineLevel="4">
      <c r="A35" s="87" t="s">
        <v>4</v>
      </c>
      <c r="B35" s="92"/>
      <c r="C35" s="84" t="s">
        <v>63</v>
      </c>
      <c r="D35" s="84" t="s">
        <v>64</v>
      </c>
      <c r="E35" s="84" t="s">
        <v>117</v>
      </c>
      <c r="F35" s="84" t="s">
        <v>3</v>
      </c>
      <c r="G35" s="84" t="s">
        <v>5</v>
      </c>
      <c r="H35" s="89"/>
      <c r="I35" s="89"/>
      <c r="J35" s="89"/>
      <c r="K35" s="89"/>
      <c r="L35" s="89"/>
      <c r="M35" s="90">
        <v>5500</v>
      </c>
      <c r="N35" s="90">
        <v>6500</v>
      </c>
      <c r="O35" s="90">
        <v>6500</v>
      </c>
      <c r="P35" s="90">
        <v>6500</v>
      </c>
      <c r="Q35" s="90">
        <v>6500</v>
      </c>
      <c r="R35" s="90">
        <v>6500</v>
      </c>
      <c r="S35" s="90">
        <v>6500</v>
      </c>
      <c r="T35" s="90">
        <v>6500</v>
      </c>
      <c r="U35" s="90">
        <v>6500</v>
      </c>
      <c r="V35" s="90"/>
    </row>
    <row r="36" spans="1:22" ht="94.5" outlineLevel="2">
      <c r="A36" s="94" t="s">
        <v>6</v>
      </c>
      <c r="B36" s="95"/>
      <c r="C36" s="80" t="s">
        <v>63</v>
      </c>
      <c r="D36" s="80" t="s">
        <v>68</v>
      </c>
      <c r="E36" s="73" t="s">
        <v>118</v>
      </c>
      <c r="F36" s="80" t="s">
        <v>0</v>
      </c>
      <c r="G36" s="80" t="s">
        <v>0</v>
      </c>
      <c r="H36" s="80"/>
      <c r="I36" s="80"/>
      <c r="J36" s="80"/>
      <c r="K36" s="80"/>
      <c r="L36" s="80"/>
      <c r="M36" s="96">
        <f aca="true" t="shared" si="4" ref="M36:U36">SUM(M37+M40+M43)</f>
        <v>659100</v>
      </c>
      <c r="N36" s="96">
        <f t="shared" si="4"/>
        <v>533475</v>
      </c>
      <c r="O36" s="96">
        <f t="shared" si="4"/>
        <v>533475</v>
      </c>
      <c r="P36" s="96">
        <f t="shared" si="4"/>
        <v>533475</v>
      </c>
      <c r="Q36" s="96">
        <f t="shared" si="4"/>
        <v>533475</v>
      </c>
      <c r="R36" s="96">
        <f t="shared" si="4"/>
        <v>533475</v>
      </c>
      <c r="S36" s="96">
        <f t="shared" si="4"/>
        <v>533475</v>
      </c>
      <c r="T36" s="96">
        <f t="shared" si="4"/>
        <v>533475</v>
      </c>
      <c r="U36" s="96">
        <f t="shared" si="4"/>
        <v>533475</v>
      </c>
      <c r="V36" s="96"/>
    </row>
    <row r="37" spans="1:22" ht="47.25" outlineLevel="2">
      <c r="A37" s="83" t="s">
        <v>82</v>
      </c>
      <c r="B37" s="76"/>
      <c r="C37" s="84" t="s">
        <v>63</v>
      </c>
      <c r="D37" s="84" t="s">
        <v>68</v>
      </c>
      <c r="E37" s="84" t="s">
        <v>113</v>
      </c>
      <c r="F37" s="84" t="s">
        <v>0</v>
      </c>
      <c r="G37" s="84" t="s">
        <v>0</v>
      </c>
      <c r="H37" s="85"/>
      <c r="I37" s="85"/>
      <c r="J37" s="85"/>
      <c r="K37" s="85"/>
      <c r="L37" s="85"/>
      <c r="M37" s="86">
        <f aca="true" t="shared" si="5" ref="M37:U37">SUM(M38:M39)</f>
        <v>157000</v>
      </c>
      <c r="N37" s="86">
        <f t="shared" si="5"/>
        <v>135000</v>
      </c>
      <c r="O37" s="86">
        <f t="shared" si="5"/>
        <v>135000</v>
      </c>
      <c r="P37" s="86">
        <f t="shared" si="5"/>
        <v>135000</v>
      </c>
      <c r="Q37" s="86">
        <f t="shared" si="5"/>
        <v>135000</v>
      </c>
      <c r="R37" s="86">
        <f t="shared" si="5"/>
        <v>135000</v>
      </c>
      <c r="S37" s="86">
        <f t="shared" si="5"/>
        <v>135000</v>
      </c>
      <c r="T37" s="86">
        <f t="shared" si="5"/>
        <v>135000</v>
      </c>
      <c r="U37" s="86">
        <f t="shared" si="5"/>
        <v>135000</v>
      </c>
      <c r="V37" s="86"/>
    </row>
    <row r="38" spans="1:22" ht="15.75" outlineLevel="4">
      <c r="A38" s="87" t="s">
        <v>1</v>
      </c>
      <c r="B38" s="92"/>
      <c r="C38" s="89" t="s">
        <v>63</v>
      </c>
      <c r="D38" s="89" t="s">
        <v>68</v>
      </c>
      <c r="E38" s="84" t="s">
        <v>113</v>
      </c>
      <c r="F38" s="89" t="s">
        <v>115</v>
      </c>
      <c r="G38" s="89" t="s">
        <v>2</v>
      </c>
      <c r="H38" s="89"/>
      <c r="I38" s="89"/>
      <c r="J38" s="89"/>
      <c r="K38" s="89"/>
      <c r="L38" s="89"/>
      <c r="M38" s="90">
        <v>120000</v>
      </c>
      <c r="N38" s="90">
        <v>105000</v>
      </c>
      <c r="O38" s="90">
        <v>105000</v>
      </c>
      <c r="P38" s="90">
        <v>105000</v>
      </c>
      <c r="Q38" s="90">
        <v>105000</v>
      </c>
      <c r="R38" s="90">
        <v>105000</v>
      </c>
      <c r="S38" s="90">
        <v>105000</v>
      </c>
      <c r="T38" s="90">
        <v>105000</v>
      </c>
      <c r="U38" s="90">
        <v>105000</v>
      </c>
      <c r="V38" s="90"/>
    </row>
    <row r="39" spans="1:22" ht="31.5" outlineLevel="4">
      <c r="A39" s="87" t="s">
        <v>4</v>
      </c>
      <c r="B39" s="92"/>
      <c r="C39" s="89" t="s">
        <v>63</v>
      </c>
      <c r="D39" s="89" t="s">
        <v>68</v>
      </c>
      <c r="E39" s="84" t="s">
        <v>113</v>
      </c>
      <c r="F39" s="89" t="s">
        <v>116</v>
      </c>
      <c r="G39" s="89" t="s">
        <v>5</v>
      </c>
      <c r="H39" s="89"/>
      <c r="I39" s="89"/>
      <c r="J39" s="89"/>
      <c r="K39" s="89"/>
      <c r="L39" s="89"/>
      <c r="M39" s="90">
        <v>37000</v>
      </c>
      <c r="N39" s="90">
        <v>30000</v>
      </c>
      <c r="O39" s="90">
        <v>30000</v>
      </c>
      <c r="P39" s="90">
        <v>30000</v>
      </c>
      <c r="Q39" s="90">
        <v>30000</v>
      </c>
      <c r="R39" s="90">
        <v>30000</v>
      </c>
      <c r="S39" s="90">
        <v>30000</v>
      </c>
      <c r="T39" s="90">
        <v>30000</v>
      </c>
      <c r="U39" s="90">
        <v>30000</v>
      </c>
      <c r="V39" s="90"/>
    </row>
    <row r="40" spans="1:22" ht="47.25" outlineLevel="4">
      <c r="A40" s="83" t="s">
        <v>83</v>
      </c>
      <c r="B40" s="88"/>
      <c r="C40" s="84" t="s">
        <v>63</v>
      </c>
      <c r="D40" s="84" t="s">
        <v>68</v>
      </c>
      <c r="E40" s="84" t="s">
        <v>114</v>
      </c>
      <c r="F40" s="84" t="s">
        <v>0</v>
      </c>
      <c r="G40" s="84" t="s">
        <v>0</v>
      </c>
      <c r="H40" s="89"/>
      <c r="I40" s="89"/>
      <c r="J40" s="89"/>
      <c r="K40" s="89"/>
      <c r="L40" s="89"/>
      <c r="M40" s="91">
        <f aca="true" t="shared" si="6" ref="M40:U40">SUM(M41:M42)</f>
        <v>319000</v>
      </c>
      <c r="N40" s="91">
        <f t="shared" si="6"/>
        <v>260000</v>
      </c>
      <c r="O40" s="91">
        <f t="shared" si="6"/>
        <v>260000</v>
      </c>
      <c r="P40" s="91">
        <f t="shared" si="6"/>
        <v>260000</v>
      </c>
      <c r="Q40" s="91">
        <f t="shared" si="6"/>
        <v>260000</v>
      </c>
      <c r="R40" s="91">
        <f t="shared" si="6"/>
        <v>260000</v>
      </c>
      <c r="S40" s="91">
        <f t="shared" si="6"/>
        <v>260000</v>
      </c>
      <c r="T40" s="91">
        <f t="shared" si="6"/>
        <v>260000</v>
      </c>
      <c r="U40" s="91">
        <f t="shared" si="6"/>
        <v>260000</v>
      </c>
      <c r="V40" s="91"/>
    </row>
    <row r="41" spans="1:22" ht="15.75" outlineLevel="4">
      <c r="A41" s="87" t="s">
        <v>1</v>
      </c>
      <c r="B41" s="92"/>
      <c r="C41" s="89" t="s">
        <v>63</v>
      </c>
      <c r="D41" s="89" t="s">
        <v>68</v>
      </c>
      <c r="E41" s="84" t="s">
        <v>114</v>
      </c>
      <c r="F41" s="89" t="s">
        <v>115</v>
      </c>
      <c r="G41" s="89" t="s">
        <v>2</v>
      </c>
      <c r="H41" s="89"/>
      <c r="I41" s="89"/>
      <c r="J41" s="89"/>
      <c r="K41" s="89"/>
      <c r="L41" s="89"/>
      <c r="M41" s="90">
        <v>245000</v>
      </c>
      <c r="N41" s="90">
        <v>200000</v>
      </c>
      <c r="O41" s="90">
        <v>200000</v>
      </c>
      <c r="P41" s="90">
        <v>200000</v>
      </c>
      <c r="Q41" s="90">
        <v>200000</v>
      </c>
      <c r="R41" s="90">
        <v>200000</v>
      </c>
      <c r="S41" s="90">
        <v>200000</v>
      </c>
      <c r="T41" s="90">
        <v>200000</v>
      </c>
      <c r="U41" s="90">
        <v>200000</v>
      </c>
      <c r="V41" s="90"/>
    </row>
    <row r="42" spans="1:22" ht="31.5" outlineLevel="4">
      <c r="A42" s="87" t="s">
        <v>4</v>
      </c>
      <c r="B42" s="92"/>
      <c r="C42" s="89" t="s">
        <v>63</v>
      </c>
      <c r="D42" s="89" t="s">
        <v>68</v>
      </c>
      <c r="E42" s="84" t="s">
        <v>114</v>
      </c>
      <c r="F42" s="89" t="s">
        <v>116</v>
      </c>
      <c r="G42" s="89" t="s">
        <v>5</v>
      </c>
      <c r="H42" s="89"/>
      <c r="I42" s="89"/>
      <c r="J42" s="89"/>
      <c r="K42" s="89"/>
      <c r="L42" s="89"/>
      <c r="M42" s="90">
        <v>74000</v>
      </c>
      <c r="N42" s="90">
        <v>60000</v>
      </c>
      <c r="O42" s="90">
        <v>60000</v>
      </c>
      <c r="P42" s="90">
        <v>60000</v>
      </c>
      <c r="Q42" s="90">
        <v>60000</v>
      </c>
      <c r="R42" s="90">
        <v>60000</v>
      </c>
      <c r="S42" s="90">
        <v>60000</v>
      </c>
      <c r="T42" s="90">
        <v>60000</v>
      </c>
      <c r="U42" s="90">
        <v>60000</v>
      </c>
      <c r="V42" s="90"/>
    </row>
    <row r="43" spans="1:22" ht="47.25" outlineLevel="4">
      <c r="A43" s="83" t="s">
        <v>189</v>
      </c>
      <c r="B43" s="92"/>
      <c r="C43" s="89" t="s">
        <v>63</v>
      </c>
      <c r="D43" s="89" t="s">
        <v>68</v>
      </c>
      <c r="E43" s="89" t="s">
        <v>119</v>
      </c>
      <c r="F43" s="89" t="s">
        <v>0</v>
      </c>
      <c r="G43" s="89" t="s">
        <v>0</v>
      </c>
      <c r="H43" s="89"/>
      <c r="I43" s="89"/>
      <c r="J43" s="89"/>
      <c r="K43" s="89"/>
      <c r="L43" s="89"/>
      <c r="M43" s="91">
        <f aca="true" t="shared" si="7" ref="M43:U43">SUM(M44:M52)</f>
        <v>183100</v>
      </c>
      <c r="N43" s="91">
        <f t="shared" si="7"/>
        <v>138475</v>
      </c>
      <c r="O43" s="91">
        <f t="shared" si="7"/>
        <v>138475</v>
      </c>
      <c r="P43" s="91">
        <f t="shared" si="7"/>
        <v>138475</v>
      </c>
      <c r="Q43" s="91">
        <f t="shared" si="7"/>
        <v>138475</v>
      </c>
      <c r="R43" s="91">
        <f t="shared" si="7"/>
        <v>138475</v>
      </c>
      <c r="S43" s="91">
        <f t="shared" si="7"/>
        <v>138475</v>
      </c>
      <c r="T43" s="91">
        <f t="shared" si="7"/>
        <v>138475</v>
      </c>
      <c r="U43" s="91">
        <f t="shared" si="7"/>
        <v>138475</v>
      </c>
      <c r="V43" s="91"/>
    </row>
    <row r="44" spans="1:22" ht="15.75" outlineLevel="4">
      <c r="A44" s="87" t="s">
        <v>1</v>
      </c>
      <c r="B44" s="92"/>
      <c r="C44" s="89" t="s">
        <v>63</v>
      </c>
      <c r="D44" s="89" t="s">
        <v>68</v>
      </c>
      <c r="E44" s="89" t="s">
        <v>119</v>
      </c>
      <c r="F44" s="89" t="s">
        <v>115</v>
      </c>
      <c r="G44" s="89" t="s">
        <v>2</v>
      </c>
      <c r="H44" s="89"/>
      <c r="I44" s="89"/>
      <c r="J44" s="89"/>
      <c r="K44" s="89"/>
      <c r="L44" s="89"/>
      <c r="M44" s="90">
        <v>40100</v>
      </c>
      <c r="N44" s="90">
        <v>39800</v>
      </c>
      <c r="O44" s="90">
        <v>39800</v>
      </c>
      <c r="P44" s="90">
        <v>39800</v>
      </c>
      <c r="Q44" s="90">
        <v>39800</v>
      </c>
      <c r="R44" s="90">
        <v>39800</v>
      </c>
      <c r="S44" s="90">
        <v>39800</v>
      </c>
      <c r="T44" s="90">
        <v>39800</v>
      </c>
      <c r="U44" s="90">
        <v>39800</v>
      </c>
      <c r="V44" s="90"/>
    </row>
    <row r="45" spans="1:22" ht="31.5" outlineLevel="4">
      <c r="A45" s="87" t="s">
        <v>4</v>
      </c>
      <c r="B45" s="92"/>
      <c r="C45" s="89" t="s">
        <v>63</v>
      </c>
      <c r="D45" s="89" t="s">
        <v>68</v>
      </c>
      <c r="E45" s="89" t="s">
        <v>119</v>
      </c>
      <c r="F45" s="89" t="s">
        <v>116</v>
      </c>
      <c r="G45" s="89" t="s">
        <v>5</v>
      </c>
      <c r="H45" s="89"/>
      <c r="I45" s="89"/>
      <c r="J45" s="89"/>
      <c r="K45" s="89"/>
      <c r="L45" s="89"/>
      <c r="M45" s="90">
        <v>11300</v>
      </c>
      <c r="N45" s="90">
        <v>14100</v>
      </c>
      <c r="O45" s="90">
        <v>14100</v>
      </c>
      <c r="P45" s="90">
        <v>14100</v>
      </c>
      <c r="Q45" s="90">
        <v>14100</v>
      </c>
      <c r="R45" s="90">
        <v>14100</v>
      </c>
      <c r="S45" s="90">
        <v>14100</v>
      </c>
      <c r="T45" s="90">
        <v>14100</v>
      </c>
      <c r="U45" s="90">
        <v>14100</v>
      </c>
      <c r="V45" s="90"/>
    </row>
    <row r="46" spans="1:22" ht="15.75" outlineLevel="4">
      <c r="A46" s="87" t="s">
        <v>9</v>
      </c>
      <c r="B46" s="92"/>
      <c r="C46" s="89" t="s">
        <v>63</v>
      </c>
      <c r="D46" s="89" t="s">
        <v>68</v>
      </c>
      <c r="E46" s="89" t="s">
        <v>119</v>
      </c>
      <c r="F46" s="89" t="s">
        <v>120</v>
      </c>
      <c r="G46" s="89" t="s">
        <v>10</v>
      </c>
      <c r="H46" s="89"/>
      <c r="I46" s="89"/>
      <c r="J46" s="89"/>
      <c r="K46" s="89"/>
      <c r="L46" s="89"/>
      <c r="M46" s="90">
        <v>23000</v>
      </c>
      <c r="N46" s="90">
        <v>32335</v>
      </c>
      <c r="O46" s="90">
        <v>32335</v>
      </c>
      <c r="P46" s="90">
        <v>32335</v>
      </c>
      <c r="Q46" s="90">
        <v>32335</v>
      </c>
      <c r="R46" s="90">
        <v>32335</v>
      </c>
      <c r="S46" s="90">
        <v>32335</v>
      </c>
      <c r="T46" s="90">
        <v>32335</v>
      </c>
      <c r="U46" s="90">
        <v>32335</v>
      </c>
      <c r="V46" s="90"/>
    </row>
    <row r="47" spans="1:22" ht="15.75" outlineLevel="4">
      <c r="A47" s="87" t="s">
        <v>12</v>
      </c>
      <c r="B47" s="92"/>
      <c r="C47" s="89" t="s">
        <v>63</v>
      </c>
      <c r="D47" s="89" t="s">
        <v>68</v>
      </c>
      <c r="E47" s="89" t="s">
        <v>119</v>
      </c>
      <c r="F47" s="89" t="s">
        <v>121</v>
      </c>
      <c r="G47" s="89" t="s">
        <v>13</v>
      </c>
      <c r="H47" s="89"/>
      <c r="I47" s="89"/>
      <c r="J47" s="89"/>
      <c r="K47" s="89"/>
      <c r="L47" s="89"/>
      <c r="M47" s="90">
        <v>18200</v>
      </c>
      <c r="N47" s="90">
        <v>0</v>
      </c>
      <c r="O47" s="90">
        <v>0</v>
      </c>
      <c r="P47" s="90">
        <v>0</v>
      </c>
      <c r="Q47" s="90">
        <v>0</v>
      </c>
      <c r="R47" s="90">
        <v>0</v>
      </c>
      <c r="S47" s="90">
        <v>0</v>
      </c>
      <c r="T47" s="90">
        <v>0</v>
      </c>
      <c r="U47" s="90">
        <v>0</v>
      </c>
      <c r="V47" s="90"/>
    </row>
    <row r="48" spans="1:22" ht="15.75" outlineLevel="4">
      <c r="A48" s="87" t="s">
        <v>188</v>
      </c>
      <c r="B48" s="92"/>
      <c r="C48" s="89" t="s">
        <v>63</v>
      </c>
      <c r="D48" s="89" t="s">
        <v>68</v>
      </c>
      <c r="E48" s="89" t="s">
        <v>119</v>
      </c>
      <c r="F48" s="89" t="s">
        <v>121</v>
      </c>
      <c r="G48" s="89" t="s">
        <v>187</v>
      </c>
      <c r="H48" s="89"/>
      <c r="I48" s="89"/>
      <c r="J48" s="89"/>
      <c r="K48" s="89"/>
      <c r="L48" s="89"/>
      <c r="M48" s="90">
        <v>55700</v>
      </c>
      <c r="N48" s="90"/>
      <c r="O48" s="90"/>
      <c r="P48" s="90"/>
      <c r="Q48" s="90"/>
      <c r="R48" s="90"/>
      <c r="S48" s="90"/>
      <c r="T48" s="90"/>
      <c r="U48" s="90"/>
      <c r="V48" s="90"/>
    </row>
    <row r="49" spans="1:22" ht="31.5" outlineLevel="4">
      <c r="A49" s="87" t="s">
        <v>14</v>
      </c>
      <c r="B49" s="92"/>
      <c r="C49" s="89" t="s">
        <v>63</v>
      </c>
      <c r="D49" s="89" t="s">
        <v>68</v>
      </c>
      <c r="E49" s="89" t="s">
        <v>119</v>
      </c>
      <c r="F49" s="89" t="s">
        <v>121</v>
      </c>
      <c r="G49" s="89" t="s">
        <v>15</v>
      </c>
      <c r="H49" s="89"/>
      <c r="I49" s="89"/>
      <c r="J49" s="89"/>
      <c r="K49" s="89"/>
      <c r="L49" s="89"/>
      <c r="M49" s="90">
        <v>5000</v>
      </c>
      <c r="N49" s="90">
        <v>5870</v>
      </c>
      <c r="O49" s="90">
        <v>5870</v>
      </c>
      <c r="P49" s="90">
        <v>5870</v>
      </c>
      <c r="Q49" s="90">
        <v>5870</v>
      </c>
      <c r="R49" s="90">
        <v>5870</v>
      </c>
      <c r="S49" s="90">
        <v>5870</v>
      </c>
      <c r="T49" s="90">
        <v>5870</v>
      </c>
      <c r="U49" s="90">
        <v>5870</v>
      </c>
      <c r="V49" s="90"/>
    </row>
    <row r="50" spans="1:22" ht="15.75" outlineLevel="4">
      <c r="A50" s="87" t="s">
        <v>16</v>
      </c>
      <c r="B50" s="92"/>
      <c r="C50" s="89" t="s">
        <v>63</v>
      </c>
      <c r="D50" s="89" t="s">
        <v>68</v>
      </c>
      <c r="E50" s="89" t="s">
        <v>119</v>
      </c>
      <c r="F50" s="89" t="s">
        <v>121</v>
      </c>
      <c r="G50" s="89" t="s">
        <v>17</v>
      </c>
      <c r="H50" s="89"/>
      <c r="I50" s="89"/>
      <c r="J50" s="89"/>
      <c r="K50" s="89"/>
      <c r="L50" s="89"/>
      <c r="M50" s="90">
        <v>3800</v>
      </c>
      <c r="N50" s="90">
        <v>10270</v>
      </c>
      <c r="O50" s="90">
        <v>10270</v>
      </c>
      <c r="P50" s="90">
        <v>10270</v>
      </c>
      <c r="Q50" s="90">
        <v>10270</v>
      </c>
      <c r="R50" s="90">
        <v>10270</v>
      </c>
      <c r="S50" s="90">
        <v>10270</v>
      </c>
      <c r="T50" s="90">
        <v>10270</v>
      </c>
      <c r="U50" s="90">
        <v>10270</v>
      </c>
      <c r="V50" s="90"/>
    </row>
    <row r="51" spans="1:22" ht="31.5" outlineLevel="4">
      <c r="A51" s="87" t="s">
        <v>18</v>
      </c>
      <c r="B51" s="92"/>
      <c r="C51" s="89" t="s">
        <v>63</v>
      </c>
      <c r="D51" s="89" t="s">
        <v>68</v>
      </c>
      <c r="E51" s="89" t="s">
        <v>119</v>
      </c>
      <c r="F51" s="89" t="s">
        <v>121</v>
      </c>
      <c r="G51" s="89" t="s">
        <v>19</v>
      </c>
      <c r="H51" s="89"/>
      <c r="I51" s="89"/>
      <c r="J51" s="89"/>
      <c r="K51" s="89"/>
      <c r="L51" s="89" t="s">
        <v>66</v>
      </c>
      <c r="M51" s="90">
        <v>21000</v>
      </c>
      <c r="N51" s="90">
        <v>28000</v>
      </c>
      <c r="O51" s="90">
        <v>28000</v>
      </c>
      <c r="P51" s="90">
        <v>28000</v>
      </c>
      <c r="Q51" s="90">
        <v>28000</v>
      </c>
      <c r="R51" s="90">
        <v>28000</v>
      </c>
      <c r="S51" s="90">
        <v>28000</v>
      </c>
      <c r="T51" s="90">
        <v>28000</v>
      </c>
      <c r="U51" s="90">
        <v>28000</v>
      </c>
      <c r="V51" s="90"/>
    </row>
    <row r="52" spans="1:22" ht="31.5" outlineLevel="4">
      <c r="A52" s="87" t="s">
        <v>18</v>
      </c>
      <c r="B52" s="92"/>
      <c r="C52" s="89" t="s">
        <v>63</v>
      </c>
      <c r="D52" s="89" t="s">
        <v>68</v>
      </c>
      <c r="E52" s="89" t="s">
        <v>119</v>
      </c>
      <c r="F52" s="89" t="s">
        <v>121</v>
      </c>
      <c r="G52" s="89" t="s">
        <v>19</v>
      </c>
      <c r="H52" s="89"/>
      <c r="I52" s="89"/>
      <c r="J52" s="89"/>
      <c r="K52" s="89"/>
      <c r="L52" s="89" t="s">
        <v>67</v>
      </c>
      <c r="M52" s="90">
        <v>5000</v>
      </c>
      <c r="N52" s="90">
        <v>8100</v>
      </c>
      <c r="O52" s="90">
        <v>8100</v>
      </c>
      <c r="P52" s="90">
        <v>8100</v>
      </c>
      <c r="Q52" s="90">
        <v>8100</v>
      </c>
      <c r="R52" s="90">
        <v>8100</v>
      </c>
      <c r="S52" s="90">
        <v>8100</v>
      </c>
      <c r="T52" s="90">
        <v>8100</v>
      </c>
      <c r="U52" s="90">
        <v>8100</v>
      </c>
      <c r="V52" s="90"/>
    </row>
    <row r="53" spans="1:22" ht="31.5" outlineLevel="2">
      <c r="A53" s="94" t="s">
        <v>191</v>
      </c>
      <c r="B53" s="95"/>
      <c r="C53" s="80" t="s">
        <v>63</v>
      </c>
      <c r="D53" s="80" t="s">
        <v>69</v>
      </c>
      <c r="E53" s="89" t="s">
        <v>122</v>
      </c>
      <c r="F53" s="80" t="s">
        <v>0</v>
      </c>
      <c r="G53" s="80" t="s">
        <v>0</v>
      </c>
      <c r="H53" s="80"/>
      <c r="I53" s="80"/>
      <c r="J53" s="80"/>
      <c r="K53" s="80"/>
      <c r="L53" s="80"/>
      <c r="M53" s="96">
        <f aca="true" t="shared" si="8" ref="M53:U53">SUM(M54)</f>
        <v>1000</v>
      </c>
      <c r="N53" s="96">
        <f t="shared" si="8"/>
        <v>500</v>
      </c>
      <c r="O53" s="96">
        <f t="shared" si="8"/>
        <v>500</v>
      </c>
      <c r="P53" s="96">
        <f t="shared" si="8"/>
        <v>500</v>
      </c>
      <c r="Q53" s="96">
        <f t="shared" si="8"/>
        <v>500</v>
      </c>
      <c r="R53" s="96">
        <f t="shared" si="8"/>
        <v>500</v>
      </c>
      <c r="S53" s="96">
        <f t="shared" si="8"/>
        <v>500</v>
      </c>
      <c r="T53" s="96">
        <f t="shared" si="8"/>
        <v>500</v>
      </c>
      <c r="U53" s="96">
        <f t="shared" si="8"/>
        <v>500</v>
      </c>
      <c r="V53" s="96"/>
    </row>
    <row r="54" spans="1:22" ht="15.75" outlineLevel="4">
      <c r="A54" s="87" t="s">
        <v>7</v>
      </c>
      <c r="B54" s="92"/>
      <c r="C54" s="89" t="s">
        <v>63</v>
      </c>
      <c r="D54" s="89" t="s">
        <v>69</v>
      </c>
      <c r="E54" s="89" t="s">
        <v>192</v>
      </c>
      <c r="F54" s="89" t="s">
        <v>123</v>
      </c>
      <c r="G54" s="89" t="s">
        <v>8</v>
      </c>
      <c r="H54" s="89"/>
      <c r="I54" s="89"/>
      <c r="J54" s="89"/>
      <c r="K54" s="89"/>
      <c r="L54" s="89"/>
      <c r="M54" s="90">
        <v>1000</v>
      </c>
      <c r="N54" s="90">
        <v>500</v>
      </c>
      <c r="O54" s="90">
        <v>500</v>
      </c>
      <c r="P54" s="90">
        <v>500</v>
      </c>
      <c r="Q54" s="90">
        <v>500</v>
      </c>
      <c r="R54" s="90">
        <v>500</v>
      </c>
      <c r="S54" s="90">
        <v>500</v>
      </c>
      <c r="T54" s="90">
        <v>500</v>
      </c>
      <c r="U54" s="90">
        <v>500</v>
      </c>
      <c r="V54" s="90"/>
    </row>
    <row r="55" spans="1:22" ht="31.5" outlineLevel="2">
      <c r="A55" s="94" t="s">
        <v>20</v>
      </c>
      <c r="B55" s="95"/>
      <c r="C55" s="80" t="s">
        <v>63</v>
      </c>
      <c r="D55" s="80" t="s">
        <v>70</v>
      </c>
      <c r="E55" s="73" t="s">
        <v>118</v>
      </c>
      <c r="F55" s="80" t="s">
        <v>0</v>
      </c>
      <c r="G55" s="80" t="s">
        <v>0</v>
      </c>
      <c r="H55" s="80"/>
      <c r="I55" s="80"/>
      <c r="J55" s="80"/>
      <c r="K55" s="80"/>
      <c r="L55" s="80"/>
      <c r="M55" s="96">
        <f>SUM(M56)</f>
        <v>1013</v>
      </c>
      <c r="N55" s="96" t="e">
        <f>SUM(#REF!+N56)</f>
        <v>#REF!</v>
      </c>
      <c r="O55" s="96" t="e">
        <f>SUM(#REF!+O56)</f>
        <v>#REF!</v>
      </c>
      <c r="P55" s="96" t="e">
        <f>SUM(#REF!+P56)</f>
        <v>#REF!</v>
      </c>
      <c r="Q55" s="96" t="e">
        <f>SUM(#REF!+Q56)</f>
        <v>#REF!</v>
      </c>
      <c r="R55" s="96" t="e">
        <f>SUM(#REF!+R56)</f>
        <v>#REF!</v>
      </c>
      <c r="S55" s="96" t="e">
        <f>SUM(#REF!+S56)</f>
        <v>#REF!</v>
      </c>
      <c r="T55" s="96" t="e">
        <f>SUM(#REF!+T56)</f>
        <v>#REF!</v>
      </c>
      <c r="U55" s="96" t="e">
        <f>SUM(#REF!+U56)</f>
        <v>#REF!</v>
      </c>
      <c r="V55" s="96"/>
    </row>
    <row r="56" spans="1:22" ht="47.25" outlineLevel="4">
      <c r="A56" s="100" t="s">
        <v>190</v>
      </c>
      <c r="B56" s="92"/>
      <c r="C56" s="89" t="s">
        <v>63</v>
      </c>
      <c r="D56" s="89" t="s">
        <v>70</v>
      </c>
      <c r="E56" s="89" t="s">
        <v>124</v>
      </c>
      <c r="F56" s="89" t="s">
        <v>0</v>
      </c>
      <c r="G56" s="89" t="s">
        <v>0</v>
      </c>
      <c r="H56" s="89"/>
      <c r="I56" s="89"/>
      <c r="J56" s="89"/>
      <c r="K56" s="89"/>
      <c r="L56" s="89"/>
      <c r="M56" s="90">
        <f>SUM(M57+M59)</f>
        <v>1013</v>
      </c>
      <c r="N56" s="90" t="e">
        <f>SUM(#REF!+N59)</f>
        <v>#REF!</v>
      </c>
      <c r="O56" s="90" t="e">
        <f>SUM(#REF!+O59)</f>
        <v>#REF!</v>
      </c>
      <c r="P56" s="90" t="e">
        <f>SUM(#REF!+P59)</f>
        <v>#REF!</v>
      </c>
      <c r="Q56" s="90" t="e">
        <f>SUM(#REF!+Q59)</f>
        <v>#REF!</v>
      </c>
      <c r="R56" s="90" t="e">
        <f>SUM(#REF!+R59)</f>
        <v>#REF!</v>
      </c>
      <c r="S56" s="90" t="e">
        <f>SUM(#REF!+S59)</f>
        <v>#REF!</v>
      </c>
      <c r="T56" s="90" t="e">
        <f>SUM(#REF!+T59)</f>
        <v>#REF!</v>
      </c>
      <c r="U56" s="90" t="e">
        <f>SUM(#REF!+U59)</f>
        <v>#REF!</v>
      </c>
      <c r="V56" s="90"/>
    </row>
    <row r="57" spans="1:22" ht="94.5" outlineLevel="4">
      <c r="A57" s="100" t="s">
        <v>194</v>
      </c>
      <c r="B57" s="92"/>
      <c r="C57" s="89" t="s">
        <v>63</v>
      </c>
      <c r="D57" s="89" t="s">
        <v>70</v>
      </c>
      <c r="E57" s="89" t="s">
        <v>195</v>
      </c>
      <c r="F57" s="89" t="s">
        <v>121</v>
      </c>
      <c r="G57" s="89" t="s">
        <v>0</v>
      </c>
      <c r="H57" s="89"/>
      <c r="I57" s="89"/>
      <c r="J57" s="89"/>
      <c r="K57" s="89"/>
      <c r="L57" s="89"/>
      <c r="M57" s="90">
        <f>SUM(M58)</f>
        <v>13</v>
      </c>
      <c r="N57" s="90"/>
      <c r="O57" s="90"/>
      <c r="P57" s="90"/>
      <c r="Q57" s="90"/>
      <c r="R57" s="90"/>
      <c r="S57" s="90"/>
      <c r="T57" s="90"/>
      <c r="U57" s="90"/>
      <c r="V57" s="90"/>
    </row>
    <row r="58" spans="1:22" ht="31.5" outlineLevel="4">
      <c r="A58" s="87" t="s">
        <v>18</v>
      </c>
      <c r="B58" s="92"/>
      <c r="C58" s="89" t="s">
        <v>63</v>
      </c>
      <c r="D58" s="89" t="s">
        <v>70</v>
      </c>
      <c r="E58" s="89" t="s">
        <v>195</v>
      </c>
      <c r="F58" s="89" t="s">
        <v>121</v>
      </c>
      <c r="G58" s="89" t="s">
        <v>19</v>
      </c>
      <c r="H58" s="89"/>
      <c r="I58" s="89"/>
      <c r="J58" s="89"/>
      <c r="K58" s="89"/>
      <c r="L58" s="89" t="s">
        <v>67</v>
      </c>
      <c r="M58" s="90">
        <v>13</v>
      </c>
      <c r="N58" s="90"/>
      <c r="O58" s="90"/>
      <c r="P58" s="90"/>
      <c r="Q58" s="90"/>
      <c r="R58" s="90"/>
      <c r="S58" s="90"/>
      <c r="T58" s="90"/>
      <c r="U58" s="90"/>
      <c r="V58" s="90"/>
    </row>
    <row r="59" spans="1:22" ht="31.5" outlineLevel="4">
      <c r="A59" s="97" t="s">
        <v>96</v>
      </c>
      <c r="B59" s="92"/>
      <c r="C59" s="89" t="s">
        <v>63</v>
      </c>
      <c r="D59" s="89" t="s">
        <v>70</v>
      </c>
      <c r="E59" s="89" t="s">
        <v>125</v>
      </c>
      <c r="F59" s="89" t="s">
        <v>0</v>
      </c>
      <c r="G59" s="89" t="s">
        <v>0</v>
      </c>
      <c r="H59" s="89"/>
      <c r="I59" s="89"/>
      <c r="J59" s="89"/>
      <c r="K59" s="89"/>
      <c r="L59" s="89"/>
      <c r="M59" s="90">
        <f>SUM(M60:M62)</f>
        <v>1000</v>
      </c>
      <c r="N59" s="90">
        <f aca="true" t="shared" si="9" ref="N59:U59">SUM(N60)</f>
        <v>36500</v>
      </c>
      <c r="O59" s="90">
        <f t="shared" si="9"/>
        <v>36500</v>
      </c>
      <c r="P59" s="90">
        <f t="shared" si="9"/>
        <v>36500</v>
      </c>
      <c r="Q59" s="90">
        <f t="shared" si="9"/>
        <v>36500</v>
      </c>
      <c r="R59" s="90">
        <f t="shared" si="9"/>
        <v>36500</v>
      </c>
      <c r="S59" s="90">
        <f t="shared" si="9"/>
        <v>36500</v>
      </c>
      <c r="T59" s="90">
        <f t="shared" si="9"/>
        <v>36500</v>
      </c>
      <c r="U59" s="90">
        <f t="shared" si="9"/>
        <v>36500</v>
      </c>
      <c r="V59" s="90"/>
    </row>
    <row r="60" spans="1:22" ht="15.75" outlineLevel="4">
      <c r="A60" s="87" t="s">
        <v>7</v>
      </c>
      <c r="B60" s="92"/>
      <c r="C60" s="89" t="s">
        <v>63</v>
      </c>
      <c r="D60" s="89" t="s">
        <v>70</v>
      </c>
      <c r="E60" s="89" t="s">
        <v>125</v>
      </c>
      <c r="F60" s="89" t="s">
        <v>121</v>
      </c>
      <c r="G60" s="89" t="s">
        <v>8</v>
      </c>
      <c r="H60" s="89"/>
      <c r="I60" s="89"/>
      <c r="J60" s="89"/>
      <c r="K60" s="89"/>
      <c r="L60" s="89"/>
      <c r="M60" s="90">
        <v>500</v>
      </c>
      <c r="N60" s="90">
        <v>36500</v>
      </c>
      <c r="O60" s="90">
        <v>36500</v>
      </c>
      <c r="P60" s="90">
        <v>36500</v>
      </c>
      <c r="Q60" s="90">
        <v>36500</v>
      </c>
      <c r="R60" s="90">
        <v>36500</v>
      </c>
      <c r="S60" s="90">
        <v>36500</v>
      </c>
      <c r="T60" s="90">
        <v>36500</v>
      </c>
      <c r="U60" s="90">
        <v>36500</v>
      </c>
      <c r="V60" s="90"/>
    </row>
    <row r="61" spans="1:22" ht="15.75" outlineLevel="4">
      <c r="A61" s="87" t="s">
        <v>7</v>
      </c>
      <c r="B61" s="92"/>
      <c r="C61" s="89" t="s">
        <v>63</v>
      </c>
      <c r="D61" s="89" t="s">
        <v>70</v>
      </c>
      <c r="E61" s="89" t="s">
        <v>125</v>
      </c>
      <c r="F61" s="89" t="s">
        <v>138</v>
      </c>
      <c r="G61" s="89" t="s">
        <v>8</v>
      </c>
      <c r="H61" s="89"/>
      <c r="I61" s="89"/>
      <c r="J61" s="89"/>
      <c r="K61" s="89"/>
      <c r="L61" s="89"/>
      <c r="M61" s="90">
        <v>200</v>
      </c>
      <c r="N61" s="90"/>
      <c r="O61" s="90"/>
      <c r="P61" s="90"/>
      <c r="Q61" s="90"/>
      <c r="R61" s="90"/>
      <c r="S61" s="90"/>
      <c r="T61" s="90"/>
      <c r="U61" s="90"/>
      <c r="V61" s="90"/>
    </row>
    <row r="62" spans="1:22" ht="15.75" outlineLevel="4">
      <c r="A62" s="87" t="s">
        <v>7</v>
      </c>
      <c r="B62" s="92"/>
      <c r="C62" s="89" t="s">
        <v>63</v>
      </c>
      <c r="D62" s="89" t="s">
        <v>70</v>
      </c>
      <c r="E62" s="89" t="s">
        <v>125</v>
      </c>
      <c r="F62" s="89" t="s">
        <v>163</v>
      </c>
      <c r="G62" s="89" t="s">
        <v>8</v>
      </c>
      <c r="H62" s="89"/>
      <c r="I62" s="89"/>
      <c r="J62" s="89"/>
      <c r="K62" s="89"/>
      <c r="L62" s="89"/>
      <c r="M62" s="90">
        <v>300</v>
      </c>
      <c r="N62" s="90"/>
      <c r="O62" s="90"/>
      <c r="P62" s="90"/>
      <c r="Q62" s="90"/>
      <c r="R62" s="90"/>
      <c r="S62" s="90"/>
      <c r="T62" s="90"/>
      <c r="U62" s="90"/>
      <c r="V62" s="90"/>
    </row>
    <row r="63" spans="1:22" ht="15.75" outlineLevel="1">
      <c r="A63" s="101" t="s">
        <v>21</v>
      </c>
      <c r="B63" s="92"/>
      <c r="C63" s="89" t="s">
        <v>64</v>
      </c>
      <c r="D63" s="89" t="s">
        <v>74</v>
      </c>
      <c r="E63" s="99" t="s">
        <v>118</v>
      </c>
      <c r="F63" s="99" t="s">
        <v>0</v>
      </c>
      <c r="G63" s="99" t="s">
        <v>0</v>
      </c>
      <c r="H63" s="89"/>
      <c r="I63" s="89"/>
      <c r="J63" s="89"/>
      <c r="K63" s="89"/>
      <c r="L63" s="89"/>
      <c r="M63" s="102">
        <f aca="true" t="shared" si="10" ref="M63:U63">SUM(M64)</f>
        <v>55400</v>
      </c>
      <c r="N63" s="102">
        <f t="shared" si="10"/>
        <v>38200</v>
      </c>
      <c r="O63" s="102">
        <f t="shared" si="10"/>
        <v>38200</v>
      </c>
      <c r="P63" s="102">
        <f t="shared" si="10"/>
        <v>38200</v>
      </c>
      <c r="Q63" s="102">
        <f t="shared" si="10"/>
        <v>38200</v>
      </c>
      <c r="R63" s="102">
        <f t="shared" si="10"/>
        <v>38200</v>
      </c>
      <c r="S63" s="102">
        <f t="shared" si="10"/>
        <v>38200</v>
      </c>
      <c r="T63" s="102">
        <f t="shared" si="10"/>
        <v>38200</v>
      </c>
      <c r="U63" s="102">
        <f t="shared" si="10"/>
        <v>38200</v>
      </c>
      <c r="V63" s="102"/>
    </row>
    <row r="64" spans="1:22" ht="32.25" outlineLevel="1">
      <c r="A64" s="103" t="s">
        <v>85</v>
      </c>
      <c r="B64" s="95"/>
      <c r="C64" s="80" t="s">
        <v>64</v>
      </c>
      <c r="D64" s="80" t="s">
        <v>71</v>
      </c>
      <c r="E64" s="169" t="s">
        <v>127</v>
      </c>
      <c r="F64" s="80" t="s">
        <v>0</v>
      </c>
      <c r="G64" s="80" t="s">
        <v>0</v>
      </c>
      <c r="H64" s="80"/>
      <c r="I64" s="80"/>
      <c r="J64" s="80"/>
      <c r="K64" s="80"/>
      <c r="L64" s="80"/>
      <c r="M64" s="96">
        <f aca="true" t="shared" si="11" ref="M64:U64">SUM(M65:M68)</f>
        <v>55400</v>
      </c>
      <c r="N64" s="96">
        <f t="shared" si="11"/>
        <v>38200</v>
      </c>
      <c r="O64" s="96">
        <f t="shared" si="11"/>
        <v>38200</v>
      </c>
      <c r="P64" s="96">
        <f t="shared" si="11"/>
        <v>38200</v>
      </c>
      <c r="Q64" s="96">
        <f t="shared" si="11"/>
        <v>38200</v>
      </c>
      <c r="R64" s="96">
        <f t="shared" si="11"/>
        <v>38200</v>
      </c>
      <c r="S64" s="96">
        <f t="shared" si="11"/>
        <v>38200</v>
      </c>
      <c r="T64" s="96">
        <f t="shared" si="11"/>
        <v>38200</v>
      </c>
      <c r="U64" s="96">
        <f t="shared" si="11"/>
        <v>38200</v>
      </c>
      <c r="V64" s="96"/>
    </row>
    <row r="65" spans="1:22" ht="15.75" outlineLevel="4">
      <c r="A65" s="87" t="s">
        <v>1</v>
      </c>
      <c r="B65" s="92"/>
      <c r="C65" s="89" t="s">
        <v>64</v>
      </c>
      <c r="D65" s="89" t="s">
        <v>71</v>
      </c>
      <c r="E65" s="89" t="s">
        <v>126</v>
      </c>
      <c r="F65" s="89" t="s">
        <v>115</v>
      </c>
      <c r="G65" s="89" t="s">
        <v>2</v>
      </c>
      <c r="H65" s="89"/>
      <c r="I65" s="89"/>
      <c r="J65" s="89"/>
      <c r="K65" s="89"/>
      <c r="L65" s="89"/>
      <c r="M65" s="90">
        <v>29500</v>
      </c>
      <c r="N65" s="90">
        <v>17700</v>
      </c>
      <c r="O65" s="90">
        <v>17700</v>
      </c>
      <c r="P65" s="90">
        <v>17700</v>
      </c>
      <c r="Q65" s="90">
        <v>17700</v>
      </c>
      <c r="R65" s="90">
        <v>17700</v>
      </c>
      <c r="S65" s="90">
        <v>17700</v>
      </c>
      <c r="T65" s="90">
        <v>17700</v>
      </c>
      <c r="U65" s="90">
        <v>17700</v>
      </c>
      <c r="V65" s="90"/>
    </row>
    <row r="66" spans="1:22" ht="31.5" outlineLevel="4">
      <c r="A66" s="87" t="s">
        <v>4</v>
      </c>
      <c r="B66" s="92"/>
      <c r="C66" s="89" t="s">
        <v>64</v>
      </c>
      <c r="D66" s="89" t="s">
        <v>71</v>
      </c>
      <c r="E66" s="89" t="s">
        <v>126</v>
      </c>
      <c r="F66" s="89" t="s">
        <v>116</v>
      </c>
      <c r="G66" s="89" t="s">
        <v>5</v>
      </c>
      <c r="H66" s="89"/>
      <c r="I66" s="89"/>
      <c r="J66" s="89"/>
      <c r="K66" s="89"/>
      <c r="L66" s="89"/>
      <c r="M66" s="90">
        <v>8900</v>
      </c>
      <c r="N66" s="90">
        <v>5300</v>
      </c>
      <c r="O66" s="90">
        <v>5300</v>
      </c>
      <c r="P66" s="90">
        <v>5300</v>
      </c>
      <c r="Q66" s="90">
        <v>5300</v>
      </c>
      <c r="R66" s="90">
        <v>5300</v>
      </c>
      <c r="S66" s="90">
        <v>5300</v>
      </c>
      <c r="T66" s="90">
        <v>5300</v>
      </c>
      <c r="U66" s="90">
        <v>5300</v>
      </c>
      <c r="V66" s="90"/>
    </row>
    <row r="67" spans="1:22" ht="15.75" outlineLevel="4">
      <c r="A67" s="87" t="s">
        <v>9</v>
      </c>
      <c r="B67" s="92"/>
      <c r="C67" s="89" t="s">
        <v>64</v>
      </c>
      <c r="D67" s="89" t="s">
        <v>71</v>
      </c>
      <c r="E67" s="89" t="s">
        <v>126</v>
      </c>
      <c r="F67" s="89" t="s">
        <v>120</v>
      </c>
      <c r="G67" s="89" t="s">
        <v>10</v>
      </c>
      <c r="H67" s="89"/>
      <c r="I67" s="89"/>
      <c r="J67" s="89"/>
      <c r="K67" s="89"/>
      <c r="L67" s="89"/>
      <c r="M67" s="90">
        <v>1000</v>
      </c>
      <c r="N67" s="90"/>
      <c r="O67" s="90"/>
      <c r="P67" s="90"/>
      <c r="Q67" s="90"/>
      <c r="R67" s="90"/>
      <c r="S67" s="90"/>
      <c r="T67" s="90"/>
      <c r="U67" s="90"/>
      <c r="V67" s="90"/>
    </row>
    <row r="68" spans="1:22" ht="31.5" outlineLevel="4">
      <c r="A68" s="87" t="s">
        <v>18</v>
      </c>
      <c r="B68" s="92"/>
      <c r="C68" s="89" t="s">
        <v>64</v>
      </c>
      <c r="D68" s="89" t="s">
        <v>71</v>
      </c>
      <c r="E68" s="89" t="s">
        <v>126</v>
      </c>
      <c r="F68" s="89" t="s">
        <v>121</v>
      </c>
      <c r="G68" s="89" t="s">
        <v>19</v>
      </c>
      <c r="H68" s="89"/>
      <c r="I68" s="89"/>
      <c r="J68" s="89"/>
      <c r="K68" s="89"/>
      <c r="L68" s="89" t="s">
        <v>67</v>
      </c>
      <c r="M68" s="90">
        <v>16000</v>
      </c>
      <c r="N68" s="90">
        <v>15200</v>
      </c>
      <c r="O68" s="90">
        <v>15200</v>
      </c>
      <c r="P68" s="90">
        <v>15200</v>
      </c>
      <c r="Q68" s="90">
        <v>15200</v>
      </c>
      <c r="R68" s="90">
        <v>15200</v>
      </c>
      <c r="S68" s="90">
        <v>15200</v>
      </c>
      <c r="T68" s="90">
        <v>15200</v>
      </c>
      <c r="U68" s="90">
        <v>15200</v>
      </c>
      <c r="V68" s="90"/>
    </row>
    <row r="69" spans="1:22" ht="47.25" outlineLevel="1">
      <c r="A69" s="101" t="s">
        <v>22</v>
      </c>
      <c r="B69" s="98"/>
      <c r="C69" s="99" t="s">
        <v>71</v>
      </c>
      <c r="D69" s="99" t="s">
        <v>74</v>
      </c>
      <c r="E69" s="73" t="s">
        <v>118</v>
      </c>
      <c r="F69" s="99" t="s">
        <v>0</v>
      </c>
      <c r="G69" s="99" t="s">
        <v>0</v>
      </c>
      <c r="H69" s="99"/>
      <c r="I69" s="99"/>
      <c r="J69" s="99"/>
      <c r="K69" s="99"/>
      <c r="L69" s="99"/>
      <c r="M69" s="102">
        <f aca="true" t="shared" si="12" ref="M69:U69">SUM(M70)</f>
        <v>822400</v>
      </c>
      <c r="N69" s="102" t="e">
        <f t="shared" si="12"/>
        <v>#REF!</v>
      </c>
      <c r="O69" s="102" t="e">
        <f t="shared" si="12"/>
        <v>#REF!</v>
      </c>
      <c r="P69" s="102" t="e">
        <f t="shared" si="12"/>
        <v>#REF!</v>
      </c>
      <c r="Q69" s="102" t="e">
        <f t="shared" si="12"/>
        <v>#REF!</v>
      </c>
      <c r="R69" s="102" t="e">
        <f t="shared" si="12"/>
        <v>#REF!</v>
      </c>
      <c r="S69" s="102" t="e">
        <f t="shared" si="12"/>
        <v>#REF!</v>
      </c>
      <c r="T69" s="102" t="e">
        <f t="shared" si="12"/>
        <v>#REF!</v>
      </c>
      <c r="U69" s="102" t="e">
        <f t="shared" si="12"/>
        <v>#REF!</v>
      </c>
      <c r="V69" s="102"/>
    </row>
    <row r="70" spans="1:22" ht="19.5" outlineLevel="1" thickBot="1">
      <c r="A70" s="104" t="s">
        <v>87</v>
      </c>
      <c r="B70" s="95"/>
      <c r="C70" s="80" t="s">
        <v>71</v>
      </c>
      <c r="D70" s="80" t="s">
        <v>72</v>
      </c>
      <c r="E70" s="73" t="s">
        <v>118</v>
      </c>
      <c r="F70" s="80" t="s">
        <v>0</v>
      </c>
      <c r="G70" s="80" t="s">
        <v>0</v>
      </c>
      <c r="H70" s="80"/>
      <c r="I70" s="80"/>
      <c r="J70" s="80"/>
      <c r="K70" s="80"/>
      <c r="L70" s="80"/>
      <c r="M70" s="96">
        <f>SUM(M71+M74+M78)</f>
        <v>822400</v>
      </c>
      <c r="N70" s="96" t="e">
        <f>SUM(N71+N74+N78+#REF!)</f>
        <v>#REF!</v>
      </c>
      <c r="O70" s="96" t="e">
        <f>SUM(O71+O74+O78+#REF!)</f>
        <v>#REF!</v>
      </c>
      <c r="P70" s="96" t="e">
        <f>SUM(P71+P74+P78+#REF!)</f>
        <v>#REF!</v>
      </c>
      <c r="Q70" s="96" t="e">
        <f>SUM(Q71+Q74+Q78+#REF!)</f>
        <v>#REF!</v>
      </c>
      <c r="R70" s="96" t="e">
        <f>SUM(R71+R74+R78+#REF!)</f>
        <v>#REF!</v>
      </c>
      <c r="S70" s="96" t="e">
        <f>SUM(S71+S74+S78+#REF!)</f>
        <v>#REF!</v>
      </c>
      <c r="T70" s="96" t="e">
        <f>SUM(T71+T74+T78+#REF!)</f>
        <v>#REF!</v>
      </c>
      <c r="U70" s="96" t="e">
        <f>SUM(U71+U74+U78+#REF!)</f>
        <v>#REF!</v>
      </c>
      <c r="V70" s="96"/>
    </row>
    <row r="71" spans="1:22" ht="47.25" outlineLevel="1">
      <c r="A71" s="83" t="s">
        <v>82</v>
      </c>
      <c r="B71" s="98"/>
      <c r="C71" s="99" t="s">
        <v>71</v>
      </c>
      <c r="D71" s="99" t="s">
        <v>72</v>
      </c>
      <c r="E71" s="99" t="s">
        <v>128</v>
      </c>
      <c r="F71" s="99" t="s">
        <v>0</v>
      </c>
      <c r="G71" s="99" t="s">
        <v>0</v>
      </c>
      <c r="H71" s="99"/>
      <c r="I71" s="99"/>
      <c r="J71" s="99"/>
      <c r="K71" s="99"/>
      <c r="L71" s="99"/>
      <c r="M71" s="91">
        <f aca="true" t="shared" si="13" ref="M71:U71">SUM(M72:M73)</f>
        <v>197000</v>
      </c>
      <c r="N71" s="91">
        <f t="shared" si="13"/>
        <v>130000</v>
      </c>
      <c r="O71" s="91">
        <f t="shared" si="13"/>
        <v>130000</v>
      </c>
      <c r="P71" s="91">
        <f t="shared" si="13"/>
        <v>130000</v>
      </c>
      <c r="Q71" s="91">
        <f t="shared" si="13"/>
        <v>130000</v>
      </c>
      <c r="R71" s="91">
        <f t="shared" si="13"/>
        <v>130000</v>
      </c>
      <c r="S71" s="91">
        <f t="shared" si="13"/>
        <v>130000</v>
      </c>
      <c r="T71" s="91">
        <f t="shared" si="13"/>
        <v>130000</v>
      </c>
      <c r="U71" s="91">
        <f t="shared" si="13"/>
        <v>130000</v>
      </c>
      <c r="V71" s="91"/>
    </row>
    <row r="72" spans="1:22" ht="15.75" outlineLevel="4">
      <c r="A72" s="87" t="s">
        <v>1</v>
      </c>
      <c r="B72" s="92"/>
      <c r="C72" s="89" t="s">
        <v>71</v>
      </c>
      <c r="D72" s="89" t="s">
        <v>72</v>
      </c>
      <c r="E72" s="99" t="s">
        <v>128</v>
      </c>
      <c r="F72" s="89" t="s">
        <v>115</v>
      </c>
      <c r="G72" s="89" t="s">
        <v>2</v>
      </c>
      <c r="H72" s="89"/>
      <c r="I72" s="89"/>
      <c r="J72" s="89"/>
      <c r="K72" s="89"/>
      <c r="L72" s="89"/>
      <c r="M72" s="119">
        <v>151000</v>
      </c>
      <c r="N72" s="119">
        <v>100000</v>
      </c>
      <c r="O72" s="119">
        <v>100000</v>
      </c>
      <c r="P72" s="119">
        <v>100000</v>
      </c>
      <c r="Q72" s="119">
        <v>100000</v>
      </c>
      <c r="R72" s="119">
        <v>100000</v>
      </c>
      <c r="S72" s="119">
        <v>100000</v>
      </c>
      <c r="T72" s="119">
        <v>100000</v>
      </c>
      <c r="U72" s="119">
        <v>100000</v>
      </c>
      <c r="V72" s="119"/>
    </row>
    <row r="73" spans="1:22" ht="31.5" outlineLevel="4">
      <c r="A73" s="87" t="s">
        <v>4</v>
      </c>
      <c r="B73" s="92"/>
      <c r="C73" s="89" t="s">
        <v>71</v>
      </c>
      <c r="D73" s="89" t="s">
        <v>72</v>
      </c>
      <c r="E73" s="99" t="s">
        <v>128</v>
      </c>
      <c r="F73" s="89" t="s">
        <v>116</v>
      </c>
      <c r="G73" s="89" t="s">
        <v>5</v>
      </c>
      <c r="H73" s="89"/>
      <c r="I73" s="89"/>
      <c r="J73" s="89"/>
      <c r="K73" s="89"/>
      <c r="L73" s="89"/>
      <c r="M73" s="90">
        <v>46000</v>
      </c>
      <c r="N73" s="90">
        <v>30000</v>
      </c>
      <c r="O73" s="90">
        <v>30000</v>
      </c>
      <c r="P73" s="90">
        <v>30000</v>
      </c>
      <c r="Q73" s="90">
        <v>30000</v>
      </c>
      <c r="R73" s="90">
        <v>30000</v>
      </c>
      <c r="S73" s="90">
        <v>30000</v>
      </c>
      <c r="T73" s="90">
        <v>30000</v>
      </c>
      <c r="U73" s="90">
        <v>30000</v>
      </c>
      <c r="V73" s="90"/>
    </row>
    <row r="74" spans="1:22" ht="47.25" outlineLevel="4">
      <c r="A74" s="83" t="s">
        <v>83</v>
      </c>
      <c r="B74" s="92"/>
      <c r="C74" s="89" t="s">
        <v>71</v>
      </c>
      <c r="D74" s="89" t="s">
        <v>72</v>
      </c>
      <c r="E74" s="99" t="s">
        <v>129</v>
      </c>
      <c r="F74" s="89" t="s">
        <v>0</v>
      </c>
      <c r="G74" s="89" t="s">
        <v>0</v>
      </c>
      <c r="H74" s="89"/>
      <c r="I74" s="89"/>
      <c r="J74" s="89"/>
      <c r="K74" s="89"/>
      <c r="L74" s="89"/>
      <c r="M74" s="91">
        <f>SUM(M75:M77)</f>
        <v>399500</v>
      </c>
      <c r="N74" s="91">
        <f aca="true" t="shared" si="14" ref="N74:U74">SUM(N75:N77)</f>
        <v>255000</v>
      </c>
      <c r="O74" s="91">
        <f t="shared" si="14"/>
        <v>255000</v>
      </c>
      <c r="P74" s="91">
        <f t="shared" si="14"/>
        <v>255000</v>
      </c>
      <c r="Q74" s="91">
        <f t="shared" si="14"/>
        <v>255000</v>
      </c>
      <c r="R74" s="91">
        <f t="shared" si="14"/>
        <v>255000</v>
      </c>
      <c r="S74" s="91">
        <f t="shared" si="14"/>
        <v>255000</v>
      </c>
      <c r="T74" s="91">
        <f t="shared" si="14"/>
        <v>255000</v>
      </c>
      <c r="U74" s="91">
        <f t="shared" si="14"/>
        <v>255000</v>
      </c>
      <c r="V74" s="91"/>
    </row>
    <row r="75" spans="1:22" ht="15.75" outlineLevel="4">
      <c r="A75" s="87" t="s">
        <v>1</v>
      </c>
      <c r="B75" s="92"/>
      <c r="C75" s="89" t="s">
        <v>71</v>
      </c>
      <c r="D75" s="89" t="s">
        <v>72</v>
      </c>
      <c r="E75" s="99" t="s">
        <v>129</v>
      </c>
      <c r="F75" s="89" t="s">
        <v>115</v>
      </c>
      <c r="G75" s="89" t="s">
        <v>2</v>
      </c>
      <c r="H75" s="89"/>
      <c r="I75" s="89"/>
      <c r="J75" s="89"/>
      <c r="K75" s="89"/>
      <c r="L75" s="89"/>
      <c r="M75" s="90">
        <v>307000</v>
      </c>
      <c r="N75" s="90">
        <v>195000</v>
      </c>
      <c r="O75" s="90">
        <v>195000</v>
      </c>
      <c r="P75" s="90">
        <v>195000</v>
      </c>
      <c r="Q75" s="90">
        <v>195000</v>
      </c>
      <c r="R75" s="90">
        <v>195000</v>
      </c>
      <c r="S75" s="90">
        <v>195000</v>
      </c>
      <c r="T75" s="90">
        <v>195000</v>
      </c>
      <c r="U75" s="90">
        <v>195000</v>
      </c>
      <c r="V75" s="90"/>
    </row>
    <row r="76" spans="1:22" ht="31.5" outlineLevel="4">
      <c r="A76" s="87" t="s">
        <v>4</v>
      </c>
      <c r="B76" s="92"/>
      <c r="C76" s="89" t="s">
        <v>71</v>
      </c>
      <c r="D76" s="89" t="s">
        <v>72</v>
      </c>
      <c r="E76" s="99" t="s">
        <v>129</v>
      </c>
      <c r="F76" s="89" t="s">
        <v>116</v>
      </c>
      <c r="G76" s="89" t="s">
        <v>5</v>
      </c>
      <c r="H76" s="89"/>
      <c r="I76" s="89"/>
      <c r="J76" s="89"/>
      <c r="K76" s="89"/>
      <c r="L76" s="89"/>
      <c r="M76" s="90">
        <v>92500</v>
      </c>
      <c r="N76" s="90"/>
      <c r="O76" s="90"/>
      <c r="P76" s="90"/>
      <c r="Q76" s="90"/>
      <c r="R76" s="90"/>
      <c r="S76" s="90"/>
      <c r="T76" s="90"/>
      <c r="U76" s="90"/>
      <c r="V76" s="90"/>
    </row>
    <row r="77" spans="1:22" ht="31.5" outlineLevel="4">
      <c r="A77" s="171" t="s">
        <v>130</v>
      </c>
      <c r="B77" s="172"/>
      <c r="C77" s="89" t="s">
        <v>71</v>
      </c>
      <c r="D77" s="89" t="s">
        <v>72</v>
      </c>
      <c r="E77" s="99" t="s">
        <v>129</v>
      </c>
      <c r="F77" s="89" t="s">
        <v>131</v>
      </c>
      <c r="G77" s="89" t="s">
        <v>8</v>
      </c>
      <c r="H77" s="89"/>
      <c r="I77" s="89"/>
      <c r="J77" s="89"/>
      <c r="K77" s="89"/>
      <c r="L77" s="89"/>
      <c r="M77" s="90">
        <v>0</v>
      </c>
      <c r="N77" s="90">
        <v>60000</v>
      </c>
      <c r="O77" s="90">
        <v>60000</v>
      </c>
      <c r="P77" s="90">
        <v>60000</v>
      </c>
      <c r="Q77" s="90">
        <v>60000</v>
      </c>
      <c r="R77" s="90">
        <v>60000</v>
      </c>
      <c r="S77" s="90">
        <v>60000</v>
      </c>
      <c r="T77" s="90">
        <v>60000</v>
      </c>
      <c r="U77" s="90">
        <v>60000</v>
      </c>
      <c r="V77" s="90"/>
    </row>
    <row r="78" spans="1:22" ht="63" outlineLevel="4">
      <c r="A78" s="170" t="s">
        <v>88</v>
      </c>
      <c r="B78" s="92"/>
      <c r="C78" s="89" t="s">
        <v>71</v>
      </c>
      <c r="D78" s="89" t="s">
        <v>72</v>
      </c>
      <c r="E78" s="89" t="s">
        <v>132</v>
      </c>
      <c r="F78" s="89" t="s">
        <v>0</v>
      </c>
      <c r="G78" s="89" t="s">
        <v>0</v>
      </c>
      <c r="H78" s="89"/>
      <c r="I78" s="89"/>
      <c r="J78" s="89"/>
      <c r="K78" s="89"/>
      <c r="L78" s="89"/>
      <c r="M78" s="91">
        <f aca="true" t="shared" si="15" ref="M78:U78">SUM(M79:M88)</f>
        <v>225900</v>
      </c>
      <c r="N78" s="91">
        <f t="shared" si="15"/>
        <v>116862</v>
      </c>
      <c r="O78" s="91">
        <f t="shared" si="15"/>
        <v>116862</v>
      </c>
      <c r="P78" s="91">
        <f t="shared" si="15"/>
        <v>116862</v>
      </c>
      <c r="Q78" s="91">
        <f t="shared" si="15"/>
        <v>116862</v>
      </c>
      <c r="R78" s="91">
        <f t="shared" si="15"/>
        <v>116862</v>
      </c>
      <c r="S78" s="91">
        <f t="shared" si="15"/>
        <v>116862</v>
      </c>
      <c r="T78" s="91">
        <f t="shared" si="15"/>
        <v>116862</v>
      </c>
      <c r="U78" s="91">
        <f t="shared" si="15"/>
        <v>116862</v>
      </c>
      <c r="V78" s="91"/>
    </row>
    <row r="79" spans="1:22" ht="15.75" outlineLevel="4">
      <c r="A79" s="87" t="s">
        <v>1</v>
      </c>
      <c r="B79" s="92"/>
      <c r="C79" s="89" t="s">
        <v>71</v>
      </c>
      <c r="D79" s="89" t="s">
        <v>72</v>
      </c>
      <c r="E79" s="89" t="s">
        <v>133</v>
      </c>
      <c r="F79" s="89" t="s">
        <v>115</v>
      </c>
      <c r="G79" s="89" t="s">
        <v>2</v>
      </c>
      <c r="H79" s="89"/>
      <c r="I79" s="89"/>
      <c r="J79" s="89"/>
      <c r="K79" s="89"/>
      <c r="L79" s="89"/>
      <c r="M79" s="90">
        <v>48700</v>
      </c>
      <c r="N79" s="90">
        <v>42300</v>
      </c>
      <c r="O79" s="90">
        <v>42300</v>
      </c>
      <c r="P79" s="90">
        <v>42300</v>
      </c>
      <c r="Q79" s="90">
        <v>42300</v>
      </c>
      <c r="R79" s="90">
        <v>42300</v>
      </c>
      <c r="S79" s="90">
        <v>42300</v>
      </c>
      <c r="T79" s="90">
        <v>42300</v>
      </c>
      <c r="U79" s="90">
        <v>42300</v>
      </c>
      <c r="V79" s="90"/>
    </row>
    <row r="80" spans="1:22" ht="31.5" outlineLevel="4">
      <c r="A80" s="87" t="s">
        <v>4</v>
      </c>
      <c r="B80" s="92"/>
      <c r="C80" s="89" t="s">
        <v>71</v>
      </c>
      <c r="D80" s="89" t="s">
        <v>72</v>
      </c>
      <c r="E80" s="89" t="s">
        <v>133</v>
      </c>
      <c r="F80" s="89" t="s">
        <v>116</v>
      </c>
      <c r="G80" s="89" t="s">
        <v>5</v>
      </c>
      <c r="H80" s="89"/>
      <c r="I80" s="89"/>
      <c r="J80" s="89"/>
      <c r="K80" s="89"/>
      <c r="L80" s="89"/>
      <c r="M80" s="90">
        <v>14500</v>
      </c>
      <c r="N80" s="90">
        <v>11900</v>
      </c>
      <c r="O80" s="90">
        <v>11900</v>
      </c>
      <c r="P80" s="90">
        <v>11900</v>
      </c>
      <c r="Q80" s="90">
        <v>11900</v>
      </c>
      <c r="R80" s="90">
        <v>11900</v>
      </c>
      <c r="S80" s="90">
        <v>11900</v>
      </c>
      <c r="T80" s="90">
        <v>11900</v>
      </c>
      <c r="U80" s="90">
        <v>11900</v>
      </c>
      <c r="V80" s="90"/>
    </row>
    <row r="81" spans="1:22" ht="15.75" outlineLevel="4">
      <c r="A81" s="87" t="s">
        <v>9</v>
      </c>
      <c r="B81" s="92"/>
      <c r="C81" s="89" t="s">
        <v>71</v>
      </c>
      <c r="D81" s="89" t="s">
        <v>72</v>
      </c>
      <c r="E81" s="89" t="s">
        <v>133</v>
      </c>
      <c r="F81" s="89" t="s">
        <v>120</v>
      </c>
      <c r="G81" s="89" t="s">
        <v>10</v>
      </c>
      <c r="H81" s="89"/>
      <c r="I81" s="89"/>
      <c r="J81" s="89"/>
      <c r="K81" s="89"/>
      <c r="L81" s="89"/>
      <c r="M81" s="90">
        <v>6000</v>
      </c>
      <c r="N81" s="90">
        <v>3600</v>
      </c>
      <c r="O81" s="90">
        <v>3600</v>
      </c>
      <c r="P81" s="90">
        <v>3600</v>
      </c>
      <c r="Q81" s="90">
        <v>3600</v>
      </c>
      <c r="R81" s="90">
        <v>3600</v>
      </c>
      <c r="S81" s="90">
        <v>3600</v>
      </c>
      <c r="T81" s="90">
        <v>3600</v>
      </c>
      <c r="U81" s="90">
        <v>3600</v>
      </c>
      <c r="V81" s="90"/>
    </row>
    <row r="82" spans="1:22" ht="15.75" outlineLevel="4">
      <c r="A82" s="87" t="s">
        <v>12</v>
      </c>
      <c r="B82" s="92"/>
      <c r="C82" s="89" t="s">
        <v>71</v>
      </c>
      <c r="D82" s="89" t="s">
        <v>72</v>
      </c>
      <c r="E82" s="89" t="s">
        <v>133</v>
      </c>
      <c r="F82" s="89" t="s">
        <v>121</v>
      </c>
      <c r="G82" s="89" t="s">
        <v>13</v>
      </c>
      <c r="H82" s="89"/>
      <c r="I82" s="89"/>
      <c r="J82" s="89"/>
      <c r="K82" s="89"/>
      <c r="L82" s="89"/>
      <c r="M82" s="90">
        <v>21700</v>
      </c>
      <c r="N82" s="90">
        <v>4600</v>
      </c>
      <c r="O82" s="90">
        <v>4600</v>
      </c>
      <c r="P82" s="90">
        <v>4600</v>
      </c>
      <c r="Q82" s="90">
        <v>4600</v>
      </c>
      <c r="R82" s="90">
        <v>4600</v>
      </c>
      <c r="S82" s="90">
        <v>4600</v>
      </c>
      <c r="T82" s="90">
        <v>4600</v>
      </c>
      <c r="U82" s="90">
        <v>4600</v>
      </c>
      <c r="V82" s="90"/>
    </row>
    <row r="83" spans="1:22" ht="31.5" outlineLevel="4">
      <c r="A83" s="87" t="s">
        <v>14</v>
      </c>
      <c r="B83" s="92"/>
      <c r="C83" s="89" t="s">
        <v>71</v>
      </c>
      <c r="D83" s="89" t="s">
        <v>72</v>
      </c>
      <c r="E83" s="89" t="s">
        <v>133</v>
      </c>
      <c r="F83" s="89" t="s">
        <v>121</v>
      </c>
      <c r="G83" s="89" t="s">
        <v>15</v>
      </c>
      <c r="H83" s="89"/>
      <c r="I83" s="89"/>
      <c r="J83" s="89"/>
      <c r="K83" s="89"/>
      <c r="L83" s="89"/>
      <c r="M83" s="90">
        <v>1000</v>
      </c>
      <c r="N83" s="90">
        <v>2923</v>
      </c>
      <c r="O83" s="90">
        <v>2923</v>
      </c>
      <c r="P83" s="90">
        <v>2923</v>
      </c>
      <c r="Q83" s="90">
        <v>2923</v>
      </c>
      <c r="R83" s="90">
        <v>2923</v>
      </c>
      <c r="S83" s="90">
        <v>2923</v>
      </c>
      <c r="T83" s="90">
        <v>2923</v>
      </c>
      <c r="U83" s="90">
        <v>2923</v>
      </c>
      <c r="V83" s="90"/>
    </row>
    <row r="84" spans="1:22" ht="15.75" outlineLevel="4">
      <c r="A84" s="87" t="s">
        <v>16</v>
      </c>
      <c r="B84" s="92"/>
      <c r="C84" s="89" t="s">
        <v>71</v>
      </c>
      <c r="D84" s="89" t="s">
        <v>72</v>
      </c>
      <c r="E84" s="89" t="s">
        <v>133</v>
      </c>
      <c r="F84" s="89" t="s">
        <v>121</v>
      </c>
      <c r="G84" s="89" t="s">
        <v>17</v>
      </c>
      <c r="H84" s="89"/>
      <c r="I84" s="89"/>
      <c r="J84" s="89"/>
      <c r="K84" s="89"/>
      <c r="L84" s="89"/>
      <c r="M84" s="90">
        <v>3000</v>
      </c>
      <c r="N84" s="90">
        <v>0</v>
      </c>
      <c r="O84" s="90">
        <v>0</v>
      </c>
      <c r="P84" s="90">
        <v>0</v>
      </c>
      <c r="Q84" s="90">
        <v>0</v>
      </c>
      <c r="R84" s="90">
        <v>0</v>
      </c>
      <c r="S84" s="90">
        <v>0</v>
      </c>
      <c r="T84" s="90">
        <v>0</v>
      </c>
      <c r="U84" s="90">
        <v>0</v>
      </c>
      <c r="V84" s="90"/>
    </row>
    <row r="85" spans="1:22" ht="15.75" outlineLevel="4">
      <c r="A85" s="87" t="s">
        <v>7</v>
      </c>
      <c r="B85" s="92"/>
      <c r="C85" s="89" t="s">
        <v>71</v>
      </c>
      <c r="D85" s="89" t="s">
        <v>72</v>
      </c>
      <c r="E85" s="89" t="s">
        <v>133</v>
      </c>
      <c r="F85" s="89" t="s">
        <v>138</v>
      </c>
      <c r="G85" s="89" t="s">
        <v>8</v>
      </c>
      <c r="H85" s="89"/>
      <c r="I85" s="89"/>
      <c r="J85" s="89"/>
      <c r="K85" s="89"/>
      <c r="L85" s="89"/>
      <c r="M85" s="90">
        <v>4800</v>
      </c>
      <c r="N85" s="90">
        <v>0</v>
      </c>
      <c r="O85" s="90">
        <v>0</v>
      </c>
      <c r="P85" s="90">
        <v>0</v>
      </c>
      <c r="Q85" s="90">
        <v>0</v>
      </c>
      <c r="R85" s="90">
        <v>0</v>
      </c>
      <c r="S85" s="90">
        <v>0</v>
      </c>
      <c r="T85" s="90">
        <v>0</v>
      </c>
      <c r="U85" s="90">
        <v>0</v>
      </c>
      <c r="V85" s="90"/>
    </row>
    <row r="86" spans="1:22" ht="31.5" outlineLevel="4">
      <c r="A86" s="87" t="s">
        <v>18</v>
      </c>
      <c r="B86" s="92"/>
      <c r="C86" s="89" t="s">
        <v>71</v>
      </c>
      <c r="D86" s="89" t="s">
        <v>72</v>
      </c>
      <c r="E86" s="89" t="s">
        <v>133</v>
      </c>
      <c r="F86" s="89" t="s">
        <v>121</v>
      </c>
      <c r="G86" s="89" t="s">
        <v>19</v>
      </c>
      <c r="H86" s="89"/>
      <c r="I86" s="89"/>
      <c r="J86" s="89"/>
      <c r="K86" s="89"/>
      <c r="L86" s="89" t="s">
        <v>66</v>
      </c>
      <c r="M86" s="90">
        <v>86400</v>
      </c>
      <c r="N86" s="90">
        <v>30000</v>
      </c>
      <c r="O86" s="90">
        <v>30000</v>
      </c>
      <c r="P86" s="90">
        <v>30000</v>
      </c>
      <c r="Q86" s="90">
        <v>30000</v>
      </c>
      <c r="R86" s="90">
        <v>30000</v>
      </c>
      <c r="S86" s="90">
        <v>30000</v>
      </c>
      <c r="T86" s="90">
        <v>30000</v>
      </c>
      <c r="U86" s="90">
        <v>30000</v>
      </c>
      <c r="V86" s="90"/>
    </row>
    <row r="87" spans="1:22" ht="31.5" outlineLevel="4">
      <c r="A87" s="87" t="s">
        <v>18</v>
      </c>
      <c r="B87" s="92"/>
      <c r="C87" s="89" t="s">
        <v>71</v>
      </c>
      <c r="D87" s="89" t="s">
        <v>72</v>
      </c>
      <c r="E87" s="89" t="s">
        <v>133</v>
      </c>
      <c r="F87" s="89" t="s">
        <v>11</v>
      </c>
      <c r="G87" s="89" t="s">
        <v>19</v>
      </c>
      <c r="H87" s="89"/>
      <c r="I87" s="89"/>
      <c r="J87" s="89"/>
      <c r="K87" s="89"/>
      <c r="L87" s="89" t="s">
        <v>73</v>
      </c>
      <c r="M87" s="90">
        <v>32000</v>
      </c>
      <c r="N87" s="90">
        <v>11600</v>
      </c>
      <c r="O87" s="90">
        <v>11600</v>
      </c>
      <c r="P87" s="90">
        <v>11600</v>
      </c>
      <c r="Q87" s="90">
        <v>11600</v>
      </c>
      <c r="R87" s="90">
        <v>11600</v>
      </c>
      <c r="S87" s="90">
        <v>11600</v>
      </c>
      <c r="T87" s="90">
        <v>11600</v>
      </c>
      <c r="U87" s="90">
        <v>11600</v>
      </c>
      <c r="V87" s="90"/>
    </row>
    <row r="88" spans="1:22" ht="31.5" outlineLevel="4">
      <c r="A88" s="87" t="s">
        <v>18</v>
      </c>
      <c r="B88" s="92"/>
      <c r="C88" s="89" t="s">
        <v>71</v>
      </c>
      <c r="D88" s="89" t="s">
        <v>72</v>
      </c>
      <c r="E88" s="89" t="s">
        <v>133</v>
      </c>
      <c r="F88" s="89" t="s">
        <v>11</v>
      </c>
      <c r="G88" s="89" t="s">
        <v>19</v>
      </c>
      <c r="H88" s="89"/>
      <c r="I88" s="89"/>
      <c r="J88" s="89"/>
      <c r="K88" s="89"/>
      <c r="L88" s="89" t="s">
        <v>67</v>
      </c>
      <c r="M88" s="90">
        <v>7800</v>
      </c>
      <c r="N88" s="90">
        <v>9939</v>
      </c>
      <c r="O88" s="90">
        <v>9939</v>
      </c>
      <c r="P88" s="90">
        <v>9939</v>
      </c>
      <c r="Q88" s="90">
        <v>9939</v>
      </c>
      <c r="R88" s="90">
        <v>9939</v>
      </c>
      <c r="S88" s="90">
        <v>9939</v>
      </c>
      <c r="T88" s="90">
        <v>9939</v>
      </c>
      <c r="U88" s="90">
        <v>9939</v>
      </c>
      <c r="V88" s="90"/>
    </row>
    <row r="89" spans="1:22" ht="18.75" outlineLevel="1">
      <c r="A89" s="101" t="s">
        <v>23</v>
      </c>
      <c r="B89" s="92"/>
      <c r="C89" s="89" t="s">
        <v>68</v>
      </c>
      <c r="D89" s="89" t="s">
        <v>74</v>
      </c>
      <c r="E89" s="73" t="s">
        <v>118</v>
      </c>
      <c r="F89" s="89" t="s">
        <v>0</v>
      </c>
      <c r="G89" s="89" t="s">
        <v>0</v>
      </c>
      <c r="H89" s="89"/>
      <c r="I89" s="89"/>
      <c r="J89" s="89"/>
      <c r="K89" s="89"/>
      <c r="L89" s="89"/>
      <c r="M89" s="102">
        <f aca="true" t="shared" si="16" ref="M89:U89">SUM(M90+M94)</f>
        <v>516000</v>
      </c>
      <c r="N89" s="102" t="e">
        <f t="shared" si="16"/>
        <v>#REF!</v>
      </c>
      <c r="O89" s="102" t="e">
        <f t="shared" si="16"/>
        <v>#REF!</v>
      </c>
      <c r="P89" s="102" t="e">
        <f t="shared" si="16"/>
        <v>#REF!</v>
      </c>
      <c r="Q89" s="102" t="e">
        <f t="shared" si="16"/>
        <v>#REF!</v>
      </c>
      <c r="R89" s="102" t="e">
        <f t="shared" si="16"/>
        <v>#REF!</v>
      </c>
      <c r="S89" s="102" t="e">
        <f t="shared" si="16"/>
        <v>#REF!</v>
      </c>
      <c r="T89" s="102" t="e">
        <f t="shared" si="16"/>
        <v>#REF!</v>
      </c>
      <c r="U89" s="102" t="e">
        <f t="shared" si="16"/>
        <v>#REF!</v>
      </c>
      <c r="V89" s="102"/>
    </row>
    <row r="90" spans="1:22" ht="18.75" outlineLevel="1">
      <c r="A90" s="105" t="s">
        <v>24</v>
      </c>
      <c r="B90" s="95"/>
      <c r="C90" s="80" t="s">
        <v>68</v>
      </c>
      <c r="D90" s="80" t="s">
        <v>63</v>
      </c>
      <c r="E90" s="73" t="s">
        <v>134</v>
      </c>
      <c r="F90" s="80" t="s">
        <v>0</v>
      </c>
      <c r="G90" s="80" t="s">
        <v>0</v>
      </c>
      <c r="H90" s="80"/>
      <c r="I90" s="80"/>
      <c r="J90" s="80"/>
      <c r="K90" s="80"/>
      <c r="L90" s="80"/>
      <c r="M90" s="96">
        <f aca="true" t="shared" si="17" ref="M90:U90">SUM(M91)</f>
        <v>5000</v>
      </c>
      <c r="N90" s="96">
        <f t="shared" si="17"/>
        <v>4800</v>
      </c>
      <c r="O90" s="96">
        <f t="shared" si="17"/>
        <v>4800</v>
      </c>
      <c r="P90" s="96">
        <f t="shared" si="17"/>
        <v>4800</v>
      </c>
      <c r="Q90" s="96">
        <f t="shared" si="17"/>
        <v>4800</v>
      </c>
      <c r="R90" s="96">
        <f t="shared" si="17"/>
        <v>4800</v>
      </c>
      <c r="S90" s="96">
        <f t="shared" si="17"/>
        <v>4800</v>
      </c>
      <c r="T90" s="96">
        <f t="shared" si="17"/>
        <v>4800</v>
      </c>
      <c r="U90" s="96">
        <f t="shared" si="17"/>
        <v>4800</v>
      </c>
      <c r="V90" s="96"/>
    </row>
    <row r="91" spans="1:22" ht="31.5" outlineLevel="1">
      <c r="A91" s="97" t="s">
        <v>89</v>
      </c>
      <c r="B91" s="92"/>
      <c r="C91" s="89" t="s">
        <v>68</v>
      </c>
      <c r="D91" s="89" t="s">
        <v>63</v>
      </c>
      <c r="E91" s="89" t="s">
        <v>135</v>
      </c>
      <c r="F91" s="89" t="s">
        <v>0</v>
      </c>
      <c r="G91" s="89" t="s">
        <v>0</v>
      </c>
      <c r="H91" s="89"/>
      <c r="I91" s="89"/>
      <c r="J91" s="89"/>
      <c r="K91" s="89"/>
      <c r="L91" s="89"/>
      <c r="M91" s="90">
        <f aca="true" t="shared" si="18" ref="M91:U91">SUM(M92:M93)</f>
        <v>5000</v>
      </c>
      <c r="N91" s="90">
        <f t="shared" si="18"/>
        <v>4800</v>
      </c>
      <c r="O91" s="90">
        <f t="shared" si="18"/>
        <v>4800</v>
      </c>
      <c r="P91" s="90">
        <f t="shared" si="18"/>
        <v>4800</v>
      </c>
      <c r="Q91" s="90">
        <f t="shared" si="18"/>
        <v>4800</v>
      </c>
      <c r="R91" s="90">
        <f t="shared" si="18"/>
        <v>4800</v>
      </c>
      <c r="S91" s="90">
        <f t="shared" si="18"/>
        <v>4800</v>
      </c>
      <c r="T91" s="90">
        <f t="shared" si="18"/>
        <v>4800</v>
      </c>
      <c r="U91" s="90">
        <f t="shared" si="18"/>
        <v>4800</v>
      </c>
      <c r="V91" s="90"/>
    </row>
    <row r="92" spans="1:22" ht="15.75" outlineLevel="4">
      <c r="A92" s="87" t="s">
        <v>1</v>
      </c>
      <c r="B92" s="92"/>
      <c r="C92" s="89" t="s">
        <v>68</v>
      </c>
      <c r="D92" s="89" t="s">
        <v>63</v>
      </c>
      <c r="E92" s="89" t="s">
        <v>135</v>
      </c>
      <c r="F92" s="89" t="s">
        <v>115</v>
      </c>
      <c r="G92" s="89" t="s">
        <v>2</v>
      </c>
      <c r="H92" s="89"/>
      <c r="I92" s="89"/>
      <c r="J92" s="89"/>
      <c r="K92" s="89"/>
      <c r="L92" s="89"/>
      <c r="M92" s="90">
        <v>3900</v>
      </c>
      <c r="N92" s="90">
        <v>3800</v>
      </c>
      <c r="O92" s="90">
        <v>3800</v>
      </c>
      <c r="P92" s="90">
        <v>3800</v>
      </c>
      <c r="Q92" s="90">
        <v>3800</v>
      </c>
      <c r="R92" s="90">
        <v>3800</v>
      </c>
      <c r="S92" s="90">
        <v>3800</v>
      </c>
      <c r="T92" s="90">
        <v>3800</v>
      </c>
      <c r="U92" s="90">
        <v>3800</v>
      </c>
      <c r="V92" s="90"/>
    </row>
    <row r="93" spans="1:22" ht="31.5" outlineLevel="4">
      <c r="A93" s="87" t="s">
        <v>4</v>
      </c>
      <c r="B93" s="92"/>
      <c r="C93" s="89" t="s">
        <v>68</v>
      </c>
      <c r="D93" s="89" t="s">
        <v>63</v>
      </c>
      <c r="E93" s="89" t="s">
        <v>135</v>
      </c>
      <c r="F93" s="89" t="s">
        <v>116</v>
      </c>
      <c r="G93" s="89" t="s">
        <v>5</v>
      </c>
      <c r="H93" s="89"/>
      <c r="I93" s="89"/>
      <c r="J93" s="89"/>
      <c r="K93" s="89"/>
      <c r="L93" s="89"/>
      <c r="M93" s="90">
        <v>1100</v>
      </c>
      <c r="N93" s="90">
        <v>1000</v>
      </c>
      <c r="O93" s="90">
        <v>1000</v>
      </c>
      <c r="P93" s="90">
        <v>1000</v>
      </c>
      <c r="Q93" s="90">
        <v>1000</v>
      </c>
      <c r="R93" s="90">
        <v>1000</v>
      </c>
      <c r="S93" s="90">
        <v>1000</v>
      </c>
      <c r="T93" s="90">
        <v>1000</v>
      </c>
      <c r="U93" s="90">
        <v>1000</v>
      </c>
      <c r="V93" s="90"/>
    </row>
    <row r="94" spans="1:22" ht="18.75" outlineLevel="2">
      <c r="A94" s="105" t="s">
        <v>25</v>
      </c>
      <c r="B94" s="95"/>
      <c r="C94" s="80" t="s">
        <v>68</v>
      </c>
      <c r="D94" s="80" t="s">
        <v>75</v>
      </c>
      <c r="E94" s="73" t="s">
        <v>118</v>
      </c>
      <c r="F94" s="80"/>
      <c r="G94" s="80"/>
      <c r="H94" s="80"/>
      <c r="I94" s="80"/>
      <c r="J94" s="80"/>
      <c r="K94" s="80"/>
      <c r="L94" s="80"/>
      <c r="M94" s="96">
        <f>SUM(M95+M98+M97)</f>
        <v>511000</v>
      </c>
      <c r="N94" s="96" t="e">
        <f>SUM(N95+N98+#REF!+N97)</f>
        <v>#REF!</v>
      </c>
      <c r="O94" s="96" t="e">
        <f>SUM(O95+O98+#REF!+O97)</f>
        <v>#REF!</v>
      </c>
      <c r="P94" s="96" t="e">
        <f>SUM(P95+P98+#REF!+P97)</f>
        <v>#REF!</v>
      </c>
      <c r="Q94" s="96" t="e">
        <f>SUM(Q95+Q98+#REF!+Q97)</f>
        <v>#REF!</v>
      </c>
      <c r="R94" s="96" t="e">
        <f>SUM(R95+R98+#REF!+R97)</f>
        <v>#REF!</v>
      </c>
      <c r="S94" s="96" t="e">
        <f>SUM(S95+S98+#REF!+S97)</f>
        <v>#REF!</v>
      </c>
      <c r="T94" s="96" t="e">
        <f>SUM(T95+T98+#REF!+T97)</f>
        <v>#REF!</v>
      </c>
      <c r="U94" s="96" t="e">
        <f>SUM(U95+U98+#REF!+U97)</f>
        <v>#REF!</v>
      </c>
      <c r="V94" s="96"/>
    </row>
    <row r="95" spans="1:22" ht="31.5" outlineLevel="2">
      <c r="A95" s="97" t="s">
        <v>90</v>
      </c>
      <c r="B95" s="92"/>
      <c r="C95" s="89" t="s">
        <v>68</v>
      </c>
      <c r="D95" s="89" t="s">
        <v>75</v>
      </c>
      <c r="E95" s="89" t="s">
        <v>26</v>
      </c>
      <c r="F95" s="89" t="s">
        <v>0</v>
      </c>
      <c r="G95" s="89" t="s">
        <v>0</v>
      </c>
      <c r="H95" s="89"/>
      <c r="I95" s="89"/>
      <c r="J95" s="89"/>
      <c r="K95" s="89"/>
      <c r="L95" s="89"/>
      <c r="M95" s="90">
        <f aca="true" t="shared" si="19" ref="M95:U95">SUM(M96)</f>
        <v>0</v>
      </c>
      <c r="N95" s="90">
        <f t="shared" si="19"/>
        <v>678054</v>
      </c>
      <c r="O95" s="90">
        <f t="shared" si="19"/>
        <v>678054</v>
      </c>
      <c r="P95" s="90">
        <f t="shared" si="19"/>
        <v>678054</v>
      </c>
      <c r="Q95" s="90">
        <f t="shared" si="19"/>
        <v>678054</v>
      </c>
      <c r="R95" s="90">
        <f t="shared" si="19"/>
        <v>678054</v>
      </c>
      <c r="S95" s="90">
        <f t="shared" si="19"/>
        <v>678054</v>
      </c>
      <c r="T95" s="90">
        <f t="shared" si="19"/>
        <v>678054</v>
      </c>
      <c r="U95" s="90">
        <f t="shared" si="19"/>
        <v>678054</v>
      </c>
      <c r="V95" s="90"/>
    </row>
    <row r="96" spans="1:22" ht="31.5" outlineLevel="4">
      <c r="A96" s="87" t="s">
        <v>14</v>
      </c>
      <c r="B96" s="92"/>
      <c r="C96" s="89" t="s">
        <v>68</v>
      </c>
      <c r="D96" s="89" t="s">
        <v>75</v>
      </c>
      <c r="E96" s="89" t="s">
        <v>26</v>
      </c>
      <c r="F96" s="89" t="s">
        <v>11</v>
      </c>
      <c r="G96" s="89" t="s">
        <v>15</v>
      </c>
      <c r="H96" s="89"/>
      <c r="I96" s="89"/>
      <c r="J96" s="89"/>
      <c r="K96" s="89"/>
      <c r="L96" s="89"/>
      <c r="M96" s="90"/>
      <c r="N96" s="90">
        <v>678054</v>
      </c>
      <c r="O96" s="90">
        <v>678054</v>
      </c>
      <c r="P96" s="90">
        <v>678054</v>
      </c>
      <c r="Q96" s="90">
        <v>678054</v>
      </c>
      <c r="R96" s="90">
        <v>678054</v>
      </c>
      <c r="S96" s="90">
        <v>678054</v>
      </c>
      <c r="T96" s="90">
        <v>678054</v>
      </c>
      <c r="U96" s="90">
        <v>678054</v>
      </c>
      <c r="V96" s="90"/>
    </row>
    <row r="97" spans="1:22" ht="32.25" outlineLevel="4" thickBot="1">
      <c r="A97" s="106" t="s">
        <v>91</v>
      </c>
      <c r="B97" s="107"/>
      <c r="C97" s="108" t="s">
        <v>68</v>
      </c>
      <c r="D97" s="108" t="s">
        <v>75</v>
      </c>
      <c r="E97" s="108" t="s">
        <v>136</v>
      </c>
      <c r="F97" s="109" t="s">
        <v>0</v>
      </c>
      <c r="G97" s="89" t="s">
        <v>0</v>
      </c>
      <c r="H97" s="89"/>
      <c r="I97" s="89"/>
      <c r="J97" s="89"/>
      <c r="K97" s="89"/>
      <c r="L97" s="89"/>
      <c r="M97" s="110">
        <v>0</v>
      </c>
      <c r="N97" s="110">
        <v>0</v>
      </c>
      <c r="O97" s="110">
        <v>0</v>
      </c>
      <c r="P97" s="110">
        <v>0</v>
      </c>
      <c r="Q97" s="110">
        <v>0</v>
      </c>
      <c r="R97" s="110">
        <v>0</v>
      </c>
      <c r="S97" s="110">
        <v>0</v>
      </c>
      <c r="T97" s="110">
        <v>0</v>
      </c>
      <c r="U97" s="110">
        <v>0</v>
      </c>
      <c r="V97" s="110"/>
    </row>
    <row r="98" spans="1:22" ht="31.5" outlineLevel="4">
      <c r="A98" s="111" t="s">
        <v>91</v>
      </c>
      <c r="B98" s="112"/>
      <c r="C98" s="109" t="s">
        <v>68</v>
      </c>
      <c r="D98" s="109" t="s">
        <v>75</v>
      </c>
      <c r="E98" s="108" t="s">
        <v>137</v>
      </c>
      <c r="F98" s="109" t="s">
        <v>0</v>
      </c>
      <c r="G98" s="89" t="s">
        <v>0</v>
      </c>
      <c r="H98" s="89"/>
      <c r="I98" s="89"/>
      <c r="J98" s="89"/>
      <c r="K98" s="89"/>
      <c r="L98" s="89"/>
      <c r="M98" s="90">
        <f>SUM(M99:M103)</f>
        <v>511000</v>
      </c>
      <c r="N98" s="90">
        <f aca="true" t="shared" si="20" ref="N98:U98">SUM(N99:N102)</f>
        <v>634227</v>
      </c>
      <c r="O98" s="90">
        <f t="shared" si="20"/>
        <v>634227</v>
      </c>
      <c r="P98" s="90">
        <f t="shared" si="20"/>
        <v>634227</v>
      </c>
      <c r="Q98" s="90">
        <f t="shared" si="20"/>
        <v>634227</v>
      </c>
      <c r="R98" s="90">
        <f t="shared" si="20"/>
        <v>634227</v>
      </c>
      <c r="S98" s="90">
        <f t="shared" si="20"/>
        <v>634227</v>
      </c>
      <c r="T98" s="90">
        <f t="shared" si="20"/>
        <v>634227</v>
      </c>
      <c r="U98" s="90">
        <f t="shared" si="20"/>
        <v>634227</v>
      </c>
      <c r="V98" s="90"/>
    </row>
    <row r="99" spans="1:22" ht="31.5" outlineLevel="4">
      <c r="A99" s="87" t="s">
        <v>14</v>
      </c>
      <c r="B99" s="92"/>
      <c r="C99" s="89" t="s">
        <v>68</v>
      </c>
      <c r="D99" s="89" t="s">
        <v>75</v>
      </c>
      <c r="E99" s="108" t="s">
        <v>137</v>
      </c>
      <c r="F99" s="89" t="s">
        <v>121</v>
      </c>
      <c r="G99" s="89" t="s">
        <v>15</v>
      </c>
      <c r="H99" s="89"/>
      <c r="I99" s="89"/>
      <c r="J99" s="89"/>
      <c r="K99" s="89"/>
      <c r="L99" s="89"/>
      <c r="M99" s="90">
        <v>511000</v>
      </c>
      <c r="N99" s="90">
        <v>591759.5</v>
      </c>
      <c r="O99" s="90">
        <v>591759.5</v>
      </c>
      <c r="P99" s="90">
        <v>591759.5</v>
      </c>
      <c r="Q99" s="90">
        <v>591759.5</v>
      </c>
      <c r="R99" s="90">
        <v>591759.5</v>
      </c>
      <c r="S99" s="90">
        <v>591759.5</v>
      </c>
      <c r="T99" s="90">
        <v>591759.5</v>
      </c>
      <c r="U99" s="90">
        <v>591759.5</v>
      </c>
      <c r="V99" s="90"/>
    </row>
    <row r="100" spans="1:22" ht="15.75" outlineLevel="4">
      <c r="A100" s="87" t="s">
        <v>16</v>
      </c>
      <c r="B100" s="92"/>
      <c r="C100" s="89" t="s">
        <v>68</v>
      </c>
      <c r="D100" s="89" t="s">
        <v>75</v>
      </c>
      <c r="E100" s="108" t="s">
        <v>137</v>
      </c>
      <c r="F100" s="89" t="s">
        <v>121</v>
      </c>
      <c r="G100" s="89" t="s">
        <v>17</v>
      </c>
      <c r="H100" s="89"/>
      <c r="I100" s="89"/>
      <c r="J100" s="89"/>
      <c r="K100" s="89"/>
      <c r="L100" s="89"/>
      <c r="M100" s="90"/>
      <c r="N100" s="90">
        <v>12152.5</v>
      </c>
      <c r="O100" s="90">
        <v>12152.5</v>
      </c>
      <c r="P100" s="90">
        <v>12152.5</v>
      </c>
      <c r="Q100" s="90">
        <v>12152.5</v>
      </c>
      <c r="R100" s="90">
        <v>12152.5</v>
      </c>
      <c r="S100" s="90">
        <v>12152.5</v>
      </c>
      <c r="T100" s="90">
        <v>12152.5</v>
      </c>
      <c r="U100" s="90">
        <v>12152.5</v>
      </c>
      <c r="V100" s="90"/>
    </row>
    <row r="101" spans="1:22" ht="15.75" outlineLevel="4">
      <c r="A101" s="87" t="s">
        <v>7</v>
      </c>
      <c r="B101" s="92"/>
      <c r="C101" s="89" t="s">
        <v>68</v>
      </c>
      <c r="D101" s="89" t="s">
        <v>75</v>
      </c>
      <c r="E101" s="108" t="s">
        <v>137</v>
      </c>
      <c r="F101" s="89" t="s">
        <v>131</v>
      </c>
      <c r="G101" s="89" t="s">
        <v>8</v>
      </c>
      <c r="H101" s="89"/>
      <c r="I101" s="89"/>
      <c r="J101" s="89"/>
      <c r="K101" s="89"/>
      <c r="L101" s="89"/>
      <c r="M101" s="90"/>
      <c r="N101" s="90">
        <v>1800</v>
      </c>
      <c r="O101" s="90">
        <v>1800</v>
      </c>
      <c r="P101" s="90">
        <v>1800</v>
      </c>
      <c r="Q101" s="90">
        <v>1800</v>
      </c>
      <c r="R101" s="90">
        <v>1800</v>
      </c>
      <c r="S101" s="90">
        <v>1800</v>
      </c>
      <c r="T101" s="90">
        <v>1800</v>
      </c>
      <c r="U101" s="90">
        <v>1800</v>
      </c>
      <c r="V101" s="90"/>
    </row>
    <row r="102" spans="1:22" ht="31.5" outlineLevel="4">
      <c r="A102" s="87" t="s">
        <v>18</v>
      </c>
      <c r="B102" s="92"/>
      <c r="C102" s="89" t="s">
        <v>68</v>
      </c>
      <c r="D102" s="89" t="s">
        <v>75</v>
      </c>
      <c r="E102" s="108" t="s">
        <v>137</v>
      </c>
      <c r="F102" s="89" t="s">
        <v>121</v>
      </c>
      <c r="G102" s="89" t="s">
        <v>19</v>
      </c>
      <c r="H102" s="89"/>
      <c r="I102" s="89"/>
      <c r="J102" s="89"/>
      <c r="K102" s="89"/>
      <c r="L102" s="89" t="s">
        <v>73</v>
      </c>
      <c r="M102" s="90">
        <v>0</v>
      </c>
      <c r="N102" s="90">
        <v>28515</v>
      </c>
      <c r="O102" s="90">
        <v>28515</v>
      </c>
      <c r="P102" s="90">
        <v>28515</v>
      </c>
      <c r="Q102" s="90">
        <v>28515</v>
      </c>
      <c r="R102" s="90">
        <v>28515</v>
      </c>
      <c r="S102" s="90">
        <v>28515</v>
      </c>
      <c r="T102" s="90">
        <v>28515</v>
      </c>
      <c r="U102" s="90">
        <v>28515</v>
      </c>
      <c r="V102" s="90"/>
    </row>
    <row r="103" spans="1:22" s="47" customFormat="1" ht="31.5" outlineLevel="1">
      <c r="A103" s="87" t="s">
        <v>18</v>
      </c>
      <c r="B103" s="92"/>
      <c r="C103" s="89" t="s">
        <v>68</v>
      </c>
      <c r="D103" s="89" t="s">
        <v>75</v>
      </c>
      <c r="E103" s="108" t="s">
        <v>137</v>
      </c>
      <c r="F103" s="89" t="s">
        <v>121</v>
      </c>
      <c r="G103" s="89" t="s">
        <v>19</v>
      </c>
      <c r="H103" s="89"/>
      <c r="I103" s="89"/>
      <c r="J103" s="89"/>
      <c r="K103" s="89"/>
      <c r="L103" s="89" t="s">
        <v>67</v>
      </c>
      <c r="M103" s="90">
        <v>0</v>
      </c>
      <c r="N103" s="90">
        <v>17000</v>
      </c>
      <c r="O103" s="90">
        <v>17000</v>
      </c>
      <c r="P103" s="90">
        <v>17000</v>
      </c>
      <c r="Q103" s="90">
        <v>17000</v>
      </c>
      <c r="R103" s="90">
        <v>17000</v>
      </c>
      <c r="S103" s="90">
        <v>17000</v>
      </c>
      <c r="T103" s="90">
        <v>17000</v>
      </c>
      <c r="U103" s="90">
        <v>17000</v>
      </c>
      <c r="V103" s="90"/>
    </row>
    <row r="104" spans="1:22" s="47" customFormat="1" ht="32.25" customHeight="1" outlineLevel="1">
      <c r="A104" s="101" t="s">
        <v>27</v>
      </c>
      <c r="B104" s="92"/>
      <c r="C104" s="89" t="s">
        <v>76</v>
      </c>
      <c r="D104" s="89" t="s">
        <v>74</v>
      </c>
      <c r="E104" s="73" t="s">
        <v>118</v>
      </c>
      <c r="F104" s="89" t="s">
        <v>0</v>
      </c>
      <c r="G104" s="89" t="s">
        <v>0</v>
      </c>
      <c r="H104" s="89"/>
      <c r="I104" s="89"/>
      <c r="J104" s="89"/>
      <c r="K104" s="89"/>
      <c r="L104" s="89"/>
      <c r="M104" s="102">
        <f>SUM(M111+M105)</f>
        <v>14900</v>
      </c>
      <c r="N104" s="102" t="e">
        <f>SUM(N111+N105+#REF!+#REF!)</f>
        <v>#REF!</v>
      </c>
      <c r="O104" s="102" t="e">
        <f>SUM(O111+O105+#REF!+#REF!)</f>
        <v>#REF!</v>
      </c>
      <c r="P104" s="102" t="e">
        <f>SUM(P111+P105+#REF!+#REF!)</f>
        <v>#REF!</v>
      </c>
      <c r="Q104" s="102" t="e">
        <f>SUM(Q111+Q105+#REF!+#REF!)</f>
        <v>#REF!</v>
      </c>
      <c r="R104" s="102" t="e">
        <f>SUM(R111+R105+#REF!+#REF!)</f>
        <v>#REF!</v>
      </c>
      <c r="S104" s="102" t="e">
        <f>SUM(S111+S105+#REF!+#REF!)</f>
        <v>#REF!</v>
      </c>
      <c r="T104" s="102" t="e">
        <f>SUM(T111+T105+#REF!+#REF!)</f>
        <v>#REF!</v>
      </c>
      <c r="U104" s="102" t="e">
        <f>SUM(U111+U105+#REF!+#REF!)</f>
        <v>#REF!</v>
      </c>
      <c r="V104" s="102"/>
    </row>
    <row r="105" spans="1:22" ht="15.75" outlineLevel="2">
      <c r="A105" s="105" t="s">
        <v>28</v>
      </c>
      <c r="B105" s="95"/>
      <c r="C105" s="80" t="s">
        <v>76</v>
      </c>
      <c r="D105" s="80" t="s">
        <v>64</v>
      </c>
      <c r="E105" s="80" t="s">
        <v>118</v>
      </c>
      <c r="F105" s="80" t="s">
        <v>0</v>
      </c>
      <c r="G105" s="80" t="s">
        <v>0</v>
      </c>
      <c r="H105" s="80"/>
      <c r="I105" s="80"/>
      <c r="J105" s="80"/>
      <c r="K105" s="80"/>
      <c r="L105" s="80"/>
      <c r="M105" s="96">
        <f aca="true" t="shared" si="21" ref="M105:U105">SUM(M106)</f>
        <v>900</v>
      </c>
      <c r="N105" s="96">
        <f t="shared" si="21"/>
        <v>83191</v>
      </c>
      <c r="O105" s="96">
        <f t="shared" si="21"/>
        <v>83191</v>
      </c>
      <c r="P105" s="96">
        <f t="shared" si="21"/>
        <v>83191</v>
      </c>
      <c r="Q105" s="96">
        <f t="shared" si="21"/>
        <v>83191</v>
      </c>
      <c r="R105" s="96">
        <f t="shared" si="21"/>
        <v>83191</v>
      </c>
      <c r="S105" s="96">
        <f t="shared" si="21"/>
        <v>83191</v>
      </c>
      <c r="T105" s="96">
        <f t="shared" si="21"/>
        <v>83191</v>
      </c>
      <c r="U105" s="96">
        <f t="shared" si="21"/>
        <v>83191</v>
      </c>
      <c r="V105" s="96"/>
    </row>
    <row r="106" spans="1:22" ht="15.75" outlineLevel="4">
      <c r="A106" s="113" t="s">
        <v>97</v>
      </c>
      <c r="B106" s="92"/>
      <c r="C106" s="89" t="s">
        <v>76</v>
      </c>
      <c r="D106" s="89" t="s">
        <v>64</v>
      </c>
      <c r="E106" s="89" t="s">
        <v>193</v>
      </c>
      <c r="F106" s="89" t="s">
        <v>0</v>
      </c>
      <c r="G106" s="89" t="s">
        <v>0</v>
      </c>
      <c r="H106" s="89"/>
      <c r="I106" s="89"/>
      <c r="J106" s="89"/>
      <c r="K106" s="89"/>
      <c r="L106" s="89"/>
      <c r="M106" s="90">
        <f aca="true" t="shared" si="22" ref="M106:U106">SUM(M107+M110+M108+M109)</f>
        <v>900</v>
      </c>
      <c r="N106" s="90">
        <f t="shared" si="22"/>
        <v>83191</v>
      </c>
      <c r="O106" s="90">
        <f t="shared" si="22"/>
        <v>83191</v>
      </c>
      <c r="P106" s="90">
        <f t="shared" si="22"/>
        <v>83191</v>
      </c>
      <c r="Q106" s="90">
        <f t="shared" si="22"/>
        <v>83191</v>
      </c>
      <c r="R106" s="90">
        <f t="shared" si="22"/>
        <v>83191</v>
      </c>
      <c r="S106" s="90">
        <f t="shared" si="22"/>
        <v>83191</v>
      </c>
      <c r="T106" s="90">
        <f t="shared" si="22"/>
        <v>83191</v>
      </c>
      <c r="U106" s="90">
        <f t="shared" si="22"/>
        <v>83191</v>
      </c>
      <c r="V106" s="90"/>
    </row>
    <row r="107" spans="1:22" ht="15.75" outlineLevel="4">
      <c r="A107" s="87" t="s">
        <v>12</v>
      </c>
      <c r="B107" s="92"/>
      <c r="C107" s="89" t="s">
        <v>76</v>
      </c>
      <c r="D107" s="89" t="s">
        <v>64</v>
      </c>
      <c r="E107" s="89" t="s">
        <v>193</v>
      </c>
      <c r="F107" s="89" t="s">
        <v>121</v>
      </c>
      <c r="G107" s="89" t="s">
        <v>13</v>
      </c>
      <c r="H107" s="89"/>
      <c r="I107" s="89"/>
      <c r="J107" s="89"/>
      <c r="K107" s="89"/>
      <c r="L107" s="89"/>
      <c r="M107" s="90">
        <v>900</v>
      </c>
      <c r="N107" s="90">
        <v>57000</v>
      </c>
      <c r="O107" s="90">
        <v>57000</v>
      </c>
      <c r="P107" s="90">
        <v>57000</v>
      </c>
      <c r="Q107" s="90">
        <v>57000</v>
      </c>
      <c r="R107" s="90">
        <v>57000</v>
      </c>
      <c r="S107" s="90">
        <v>57000</v>
      </c>
      <c r="T107" s="90">
        <v>57000</v>
      </c>
      <c r="U107" s="90">
        <v>57000</v>
      </c>
      <c r="V107" s="90"/>
    </row>
    <row r="108" spans="1:22" ht="31.5" outlineLevel="4">
      <c r="A108" s="87" t="s">
        <v>14</v>
      </c>
      <c r="B108" s="92"/>
      <c r="C108" s="89" t="s">
        <v>76</v>
      </c>
      <c r="D108" s="89" t="s">
        <v>64</v>
      </c>
      <c r="E108" s="89" t="s">
        <v>193</v>
      </c>
      <c r="F108" s="89" t="s">
        <v>121</v>
      </c>
      <c r="G108" s="89" t="s">
        <v>15</v>
      </c>
      <c r="H108" s="89"/>
      <c r="I108" s="89"/>
      <c r="J108" s="89"/>
      <c r="K108" s="89"/>
      <c r="L108" s="89"/>
      <c r="M108" s="90"/>
      <c r="N108" s="90">
        <v>23247</v>
      </c>
      <c r="O108" s="90">
        <v>23247</v>
      </c>
      <c r="P108" s="90">
        <v>23247</v>
      </c>
      <c r="Q108" s="90">
        <v>23247</v>
      </c>
      <c r="R108" s="90">
        <v>23247</v>
      </c>
      <c r="S108" s="90">
        <v>23247</v>
      </c>
      <c r="T108" s="90">
        <v>23247</v>
      </c>
      <c r="U108" s="90">
        <v>23247</v>
      </c>
      <c r="V108" s="90"/>
    </row>
    <row r="109" spans="1:22" ht="31.5" outlineLevel="2">
      <c r="A109" s="87" t="s">
        <v>18</v>
      </c>
      <c r="B109" s="92"/>
      <c r="C109" s="89" t="s">
        <v>76</v>
      </c>
      <c r="D109" s="89" t="s">
        <v>64</v>
      </c>
      <c r="E109" s="89" t="s">
        <v>193</v>
      </c>
      <c r="F109" s="89" t="s">
        <v>121</v>
      </c>
      <c r="G109" s="89" t="s">
        <v>19</v>
      </c>
      <c r="H109" s="89"/>
      <c r="I109" s="89"/>
      <c r="J109" s="89"/>
      <c r="K109" s="89"/>
      <c r="L109" s="89" t="s">
        <v>67</v>
      </c>
      <c r="M109" s="90"/>
      <c r="N109" s="90">
        <v>2700</v>
      </c>
      <c r="O109" s="90">
        <v>2700</v>
      </c>
      <c r="P109" s="90">
        <v>2700</v>
      </c>
      <c r="Q109" s="90">
        <v>2700</v>
      </c>
      <c r="R109" s="90">
        <v>2700</v>
      </c>
      <c r="S109" s="90">
        <v>2700</v>
      </c>
      <c r="T109" s="90">
        <v>2700</v>
      </c>
      <c r="U109" s="90">
        <v>2700</v>
      </c>
      <c r="V109" s="90"/>
    </row>
    <row r="110" spans="1:22" ht="15.75" outlineLevel="2">
      <c r="A110" s="87" t="s">
        <v>98</v>
      </c>
      <c r="B110" s="92"/>
      <c r="C110" s="89" t="s">
        <v>76</v>
      </c>
      <c r="D110" s="89" t="s">
        <v>64</v>
      </c>
      <c r="E110" s="89" t="s">
        <v>193</v>
      </c>
      <c r="F110" s="89" t="s">
        <v>138</v>
      </c>
      <c r="G110" s="89" t="s">
        <v>8</v>
      </c>
      <c r="H110" s="89"/>
      <c r="I110" s="89"/>
      <c r="J110" s="89"/>
      <c r="K110" s="89"/>
      <c r="L110" s="89"/>
      <c r="M110" s="90"/>
      <c r="N110" s="90">
        <v>244</v>
      </c>
      <c r="O110" s="90">
        <v>244</v>
      </c>
      <c r="P110" s="90">
        <v>244</v>
      </c>
      <c r="Q110" s="90">
        <v>244</v>
      </c>
      <c r="R110" s="90">
        <v>244</v>
      </c>
      <c r="S110" s="90">
        <v>244</v>
      </c>
      <c r="T110" s="90">
        <v>244</v>
      </c>
      <c r="U110" s="90">
        <v>244</v>
      </c>
      <c r="V110" s="90"/>
    </row>
    <row r="111" spans="1:22" ht="18.75" outlineLevel="2">
      <c r="A111" s="105" t="s">
        <v>29</v>
      </c>
      <c r="B111" s="95"/>
      <c r="C111" s="80" t="s">
        <v>76</v>
      </c>
      <c r="D111" s="80" t="s">
        <v>71</v>
      </c>
      <c r="E111" s="169" t="s">
        <v>118</v>
      </c>
      <c r="F111" s="80" t="s">
        <v>0</v>
      </c>
      <c r="G111" s="80" t="s">
        <v>0</v>
      </c>
      <c r="H111" s="80"/>
      <c r="I111" s="80"/>
      <c r="J111" s="80"/>
      <c r="K111" s="80"/>
      <c r="L111" s="80"/>
      <c r="M111" s="96">
        <f>SUM(M112+M114+M116)</f>
        <v>14000</v>
      </c>
      <c r="N111" s="96" t="e">
        <f>SUM(N112+N114+N116+#REF!)</f>
        <v>#REF!</v>
      </c>
      <c r="O111" s="96" t="e">
        <f>SUM(O112+O114+O116+#REF!)</f>
        <v>#REF!</v>
      </c>
      <c r="P111" s="96" t="e">
        <f>SUM(P112+P114+P116+#REF!)</f>
        <v>#REF!</v>
      </c>
      <c r="Q111" s="96" t="e">
        <f>SUM(Q112+Q114+Q116+#REF!)</f>
        <v>#REF!</v>
      </c>
      <c r="R111" s="96" t="e">
        <f>SUM(R112+R114+R116+#REF!)</f>
        <v>#REF!</v>
      </c>
      <c r="S111" s="96" t="e">
        <f>SUM(S112+S114+S116+#REF!)</f>
        <v>#REF!</v>
      </c>
      <c r="T111" s="96" t="e">
        <f>SUM(T112+T114+T116+#REF!)</f>
        <v>#REF!</v>
      </c>
      <c r="U111" s="96" t="e">
        <f>SUM(U112+U114+U116+#REF!)</f>
        <v>#REF!</v>
      </c>
      <c r="V111" s="96"/>
    </row>
    <row r="112" spans="1:22" ht="15.75" outlineLevel="4">
      <c r="A112" s="114" t="s">
        <v>92</v>
      </c>
      <c r="B112" s="115"/>
      <c r="C112" s="116" t="s">
        <v>76</v>
      </c>
      <c r="D112" s="116" t="s">
        <v>71</v>
      </c>
      <c r="E112" s="116" t="s">
        <v>139</v>
      </c>
      <c r="F112" s="116" t="s">
        <v>0</v>
      </c>
      <c r="G112" s="116" t="s">
        <v>0</v>
      </c>
      <c r="H112" s="116"/>
      <c r="I112" s="116"/>
      <c r="J112" s="116"/>
      <c r="K112" s="116"/>
      <c r="L112" s="116"/>
      <c r="M112" s="117">
        <f>SUM(M113)</f>
        <v>2000</v>
      </c>
      <c r="N112" s="117">
        <f aca="true" t="shared" si="23" ref="N112:U112">SUM(N113)</f>
        <v>8144</v>
      </c>
      <c r="O112" s="117">
        <f t="shared" si="23"/>
        <v>8144</v>
      </c>
      <c r="P112" s="117">
        <f t="shared" si="23"/>
        <v>8144</v>
      </c>
      <c r="Q112" s="117">
        <f t="shared" si="23"/>
        <v>8144</v>
      </c>
      <c r="R112" s="117">
        <f t="shared" si="23"/>
        <v>8144</v>
      </c>
      <c r="S112" s="117">
        <f t="shared" si="23"/>
        <v>8144</v>
      </c>
      <c r="T112" s="117">
        <f t="shared" si="23"/>
        <v>8144</v>
      </c>
      <c r="U112" s="117">
        <f t="shared" si="23"/>
        <v>8144</v>
      </c>
      <c r="V112" s="117"/>
    </row>
    <row r="113" spans="1:22" ht="15.75" outlineLevel="4">
      <c r="A113" s="87" t="s">
        <v>16</v>
      </c>
      <c r="B113" s="92"/>
      <c r="C113" s="89" t="s">
        <v>76</v>
      </c>
      <c r="D113" s="89" t="s">
        <v>71</v>
      </c>
      <c r="E113" s="89" t="s">
        <v>140</v>
      </c>
      <c r="F113" s="89" t="s">
        <v>121</v>
      </c>
      <c r="G113" s="89" t="s">
        <v>17</v>
      </c>
      <c r="H113" s="89"/>
      <c r="I113" s="89"/>
      <c r="J113" s="89"/>
      <c r="K113" s="89"/>
      <c r="L113" s="89"/>
      <c r="M113" s="90">
        <v>2000</v>
      </c>
      <c r="N113" s="90">
        <v>8144</v>
      </c>
      <c r="O113" s="90">
        <v>8144</v>
      </c>
      <c r="P113" s="90">
        <v>8144</v>
      </c>
      <c r="Q113" s="90">
        <v>8144</v>
      </c>
      <c r="R113" s="90">
        <v>8144</v>
      </c>
      <c r="S113" s="90">
        <v>8144</v>
      </c>
      <c r="T113" s="90">
        <v>8144</v>
      </c>
      <c r="U113" s="90">
        <v>8144</v>
      </c>
      <c r="V113" s="90"/>
    </row>
    <row r="114" spans="1:22" ht="15.75" outlineLevel="4">
      <c r="A114" s="114" t="s">
        <v>93</v>
      </c>
      <c r="B114" s="115"/>
      <c r="C114" s="116" t="s">
        <v>76</v>
      </c>
      <c r="D114" s="116" t="s">
        <v>71</v>
      </c>
      <c r="E114" s="116" t="s">
        <v>141</v>
      </c>
      <c r="F114" s="116" t="s">
        <v>0</v>
      </c>
      <c r="G114" s="116" t="s">
        <v>0</v>
      </c>
      <c r="H114" s="116"/>
      <c r="I114" s="116"/>
      <c r="J114" s="116"/>
      <c r="K114" s="116"/>
      <c r="L114" s="116"/>
      <c r="M114" s="117">
        <f aca="true" t="shared" si="24" ref="M114:U114">SUM(M115)</f>
        <v>2000</v>
      </c>
      <c r="N114" s="117">
        <f t="shared" si="24"/>
        <v>0</v>
      </c>
      <c r="O114" s="117">
        <f t="shared" si="24"/>
        <v>0</v>
      </c>
      <c r="P114" s="117">
        <f t="shared" si="24"/>
        <v>0</v>
      </c>
      <c r="Q114" s="117">
        <f t="shared" si="24"/>
        <v>0</v>
      </c>
      <c r="R114" s="117">
        <f t="shared" si="24"/>
        <v>0</v>
      </c>
      <c r="S114" s="117">
        <f t="shared" si="24"/>
        <v>0</v>
      </c>
      <c r="T114" s="117">
        <f t="shared" si="24"/>
        <v>0</v>
      </c>
      <c r="U114" s="117">
        <f t="shared" si="24"/>
        <v>0</v>
      </c>
      <c r="V114" s="117"/>
    </row>
    <row r="115" spans="1:22" ht="15.75" outlineLevel="4">
      <c r="A115" s="87" t="s">
        <v>16</v>
      </c>
      <c r="B115" s="92"/>
      <c r="C115" s="89" t="s">
        <v>76</v>
      </c>
      <c r="D115" s="89" t="s">
        <v>71</v>
      </c>
      <c r="E115" s="89" t="s">
        <v>142</v>
      </c>
      <c r="F115" s="89" t="s">
        <v>121</v>
      </c>
      <c r="G115" s="89" t="s">
        <v>17</v>
      </c>
      <c r="H115" s="89"/>
      <c r="I115" s="89"/>
      <c r="J115" s="89"/>
      <c r="K115" s="89"/>
      <c r="L115" s="89"/>
      <c r="M115" s="90">
        <v>2000</v>
      </c>
      <c r="N115" s="90"/>
      <c r="O115" s="90"/>
      <c r="P115" s="90"/>
      <c r="Q115" s="90"/>
      <c r="R115" s="90"/>
      <c r="S115" s="90"/>
      <c r="T115" s="90"/>
      <c r="U115" s="90"/>
      <c r="V115" s="90"/>
    </row>
    <row r="116" spans="1:22" ht="31.5" outlineLevel="4">
      <c r="A116" s="118" t="s">
        <v>94</v>
      </c>
      <c r="B116" s="115"/>
      <c r="C116" s="116" t="s">
        <v>76</v>
      </c>
      <c r="D116" s="116" t="s">
        <v>71</v>
      </c>
      <c r="E116" s="116" t="s">
        <v>143</v>
      </c>
      <c r="F116" s="116" t="s">
        <v>0</v>
      </c>
      <c r="G116" s="116" t="s">
        <v>0</v>
      </c>
      <c r="H116" s="116"/>
      <c r="I116" s="116"/>
      <c r="J116" s="116"/>
      <c r="K116" s="116"/>
      <c r="L116" s="116"/>
      <c r="M116" s="117">
        <f>SUM(M120+M117+M118+M119)</f>
        <v>10000</v>
      </c>
      <c r="N116" s="117">
        <f>SUM(N120+N117+N118+N119)</f>
        <v>40957</v>
      </c>
      <c r="O116" s="117">
        <f>SUM(O120+O117+O118+O119)</f>
        <v>40957</v>
      </c>
      <c r="P116" s="117">
        <f>SUM(P120+P117+P118+P119)</f>
        <v>40957</v>
      </c>
      <c r="Q116" s="117">
        <f>SUM(Q120+Q117+Q118+Q119)</f>
        <v>40957</v>
      </c>
      <c r="R116" s="117">
        <f>SUM(R120+R117+R118+R119)</f>
        <v>40957</v>
      </c>
      <c r="S116" s="117">
        <f>SUM(S120+S117+S118+S119)</f>
        <v>40957</v>
      </c>
      <c r="T116" s="117">
        <f>SUM(T120+T117+T118+T119)</f>
        <v>40957</v>
      </c>
      <c r="U116" s="117">
        <f>SUM(U120+U117+U118+U119)</f>
        <v>40957</v>
      </c>
      <c r="V116" s="117"/>
    </row>
    <row r="117" spans="1:22" ht="31.5" outlineLevel="2">
      <c r="A117" s="87" t="s">
        <v>14</v>
      </c>
      <c r="B117" s="115"/>
      <c r="C117" s="116" t="s">
        <v>76</v>
      </c>
      <c r="D117" s="116" t="s">
        <v>71</v>
      </c>
      <c r="E117" s="116" t="s">
        <v>143</v>
      </c>
      <c r="F117" s="116" t="s">
        <v>121</v>
      </c>
      <c r="G117" s="116" t="s">
        <v>15</v>
      </c>
      <c r="H117" s="116"/>
      <c r="I117" s="116"/>
      <c r="J117" s="116"/>
      <c r="K117" s="116"/>
      <c r="L117" s="116"/>
      <c r="M117" s="117"/>
      <c r="N117" s="117">
        <v>6637</v>
      </c>
      <c r="O117" s="117">
        <v>6637</v>
      </c>
      <c r="P117" s="117">
        <v>6637</v>
      </c>
      <c r="Q117" s="117">
        <v>6637</v>
      </c>
      <c r="R117" s="117">
        <v>6637</v>
      </c>
      <c r="S117" s="117">
        <v>6637</v>
      </c>
      <c r="T117" s="117">
        <v>6637</v>
      </c>
      <c r="U117" s="117">
        <v>6637</v>
      </c>
      <c r="V117" s="117"/>
    </row>
    <row r="118" spans="1:22" ht="15.75" outlineLevel="2">
      <c r="A118" s="87" t="s">
        <v>16</v>
      </c>
      <c r="B118" s="92"/>
      <c r="C118" s="89" t="s">
        <v>76</v>
      </c>
      <c r="D118" s="89" t="s">
        <v>71</v>
      </c>
      <c r="E118" s="89" t="s">
        <v>143</v>
      </c>
      <c r="F118" s="89" t="s">
        <v>121</v>
      </c>
      <c r="G118" s="89" t="s">
        <v>17</v>
      </c>
      <c r="H118" s="89"/>
      <c r="I118" s="89"/>
      <c r="J118" s="89"/>
      <c r="K118" s="89"/>
      <c r="L118" s="89"/>
      <c r="M118" s="90">
        <v>10000</v>
      </c>
      <c r="N118" s="90">
        <v>32400</v>
      </c>
      <c r="O118" s="90">
        <v>32400</v>
      </c>
      <c r="P118" s="90">
        <v>32400</v>
      </c>
      <c r="Q118" s="90">
        <v>32400</v>
      </c>
      <c r="R118" s="90">
        <v>32400</v>
      </c>
      <c r="S118" s="90">
        <v>32400</v>
      </c>
      <c r="T118" s="90">
        <v>32400</v>
      </c>
      <c r="U118" s="90">
        <v>32400</v>
      </c>
      <c r="V118" s="90"/>
    </row>
    <row r="119" spans="1:22" ht="32.25" customHeight="1" outlineLevel="4">
      <c r="A119" s="87" t="s">
        <v>18</v>
      </c>
      <c r="B119" s="92"/>
      <c r="C119" s="89" t="s">
        <v>76</v>
      </c>
      <c r="D119" s="89" t="s">
        <v>71</v>
      </c>
      <c r="E119" s="89" t="s">
        <v>143</v>
      </c>
      <c r="F119" s="89" t="s">
        <v>11</v>
      </c>
      <c r="G119" s="89" t="s">
        <v>19</v>
      </c>
      <c r="H119" s="89"/>
      <c r="I119" s="89"/>
      <c r="J119" s="89"/>
      <c r="K119" s="89"/>
      <c r="L119" s="89" t="s">
        <v>73</v>
      </c>
      <c r="M119" s="90"/>
      <c r="N119" s="90">
        <v>1920</v>
      </c>
      <c r="O119" s="90">
        <v>1920</v>
      </c>
      <c r="P119" s="90">
        <v>1920</v>
      </c>
      <c r="Q119" s="90">
        <v>1920</v>
      </c>
      <c r="R119" s="90">
        <v>1920</v>
      </c>
      <c r="S119" s="90">
        <v>1920</v>
      </c>
      <c r="T119" s="90">
        <v>1920</v>
      </c>
      <c r="U119" s="90">
        <v>1920</v>
      </c>
      <c r="V119" s="90"/>
    </row>
    <row r="120" spans="1:22" ht="31.5" outlineLevel="4">
      <c r="A120" s="87" t="s">
        <v>18</v>
      </c>
      <c r="B120" s="92"/>
      <c r="C120" s="89" t="s">
        <v>76</v>
      </c>
      <c r="D120" s="89" t="s">
        <v>71</v>
      </c>
      <c r="E120" s="89" t="s">
        <v>143</v>
      </c>
      <c r="F120" s="89" t="s">
        <v>11</v>
      </c>
      <c r="G120" s="89" t="s">
        <v>19</v>
      </c>
      <c r="H120" s="89"/>
      <c r="I120" s="89"/>
      <c r="J120" s="89"/>
      <c r="K120" s="89"/>
      <c r="L120" s="89" t="s">
        <v>67</v>
      </c>
      <c r="M120" s="90">
        <v>0</v>
      </c>
      <c r="N120" s="90"/>
      <c r="O120" s="90"/>
      <c r="P120" s="90"/>
      <c r="Q120" s="90"/>
      <c r="R120" s="90"/>
      <c r="S120" s="90"/>
      <c r="T120" s="90"/>
      <c r="U120" s="90"/>
      <c r="V120" s="90"/>
    </row>
    <row r="121" spans="1:22" ht="13.5" customHeight="1">
      <c r="A121" s="121" t="s">
        <v>30</v>
      </c>
      <c r="B121" s="122"/>
      <c r="C121" s="123" t="s">
        <v>72</v>
      </c>
      <c r="D121" s="123" t="s">
        <v>74</v>
      </c>
      <c r="E121" s="73" t="s">
        <v>118</v>
      </c>
      <c r="F121" s="123" t="s">
        <v>0</v>
      </c>
      <c r="G121" s="123" t="s">
        <v>0</v>
      </c>
      <c r="H121" s="123"/>
      <c r="I121" s="123"/>
      <c r="J121" s="123"/>
      <c r="K121" s="123"/>
      <c r="L121" s="123"/>
      <c r="M121" s="124">
        <f aca="true" t="shared" si="25" ref="M121:U121">SUM(M122+M124+M126)</f>
        <v>0</v>
      </c>
      <c r="N121" s="124">
        <f t="shared" si="25"/>
        <v>18200</v>
      </c>
      <c r="O121" s="124">
        <f t="shared" si="25"/>
        <v>18200</v>
      </c>
      <c r="P121" s="124">
        <f t="shared" si="25"/>
        <v>18200</v>
      </c>
      <c r="Q121" s="124">
        <f t="shared" si="25"/>
        <v>18200</v>
      </c>
      <c r="R121" s="124">
        <f t="shared" si="25"/>
        <v>18200</v>
      </c>
      <c r="S121" s="124">
        <f t="shared" si="25"/>
        <v>18200</v>
      </c>
      <c r="T121" s="124">
        <f t="shared" si="25"/>
        <v>18200</v>
      </c>
      <c r="U121" s="124">
        <f t="shared" si="25"/>
        <v>18200</v>
      </c>
      <c r="V121" s="124"/>
    </row>
    <row r="122" spans="1:22" ht="15.75" customHeight="1">
      <c r="A122" s="100" t="s">
        <v>109</v>
      </c>
      <c r="B122" s="92"/>
      <c r="C122" s="89" t="s">
        <v>72</v>
      </c>
      <c r="D122" s="89" t="s">
        <v>71</v>
      </c>
      <c r="E122" s="89" t="s">
        <v>144</v>
      </c>
      <c r="F122" s="89" t="s">
        <v>0</v>
      </c>
      <c r="G122" s="89" t="s">
        <v>0</v>
      </c>
      <c r="H122" s="89"/>
      <c r="I122" s="89"/>
      <c r="J122" s="89"/>
      <c r="K122" s="89"/>
      <c r="L122" s="89"/>
      <c r="M122" s="90"/>
      <c r="N122" s="90">
        <f aca="true" t="shared" si="26" ref="N122:U122">SUM(N123)</f>
        <v>17000</v>
      </c>
      <c r="O122" s="90">
        <f t="shared" si="26"/>
        <v>17000</v>
      </c>
      <c r="P122" s="90">
        <f t="shared" si="26"/>
        <v>17000</v>
      </c>
      <c r="Q122" s="90">
        <f t="shared" si="26"/>
        <v>17000</v>
      </c>
      <c r="R122" s="90">
        <f t="shared" si="26"/>
        <v>17000</v>
      </c>
      <c r="S122" s="90">
        <f t="shared" si="26"/>
        <v>17000</v>
      </c>
      <c r="T122" s="90">
        <f t="shared" si="26"/>
        <v>17000</v>
      </c>
      <c r="U122" s="90">
        <f t="shared" si="26"/>
        <v>17000</v>
      </c>
      <c r="V122" s="90"/>
    </row>
    <row r="123" spans="1:22" ht="15.75" customHeight="1">
      <c r="A123" s="100" t="s">
        <v>31</v>
      </c>
      <c r="B123" s="92"/>
      <c r="C123" s="89" t="s">
        <v>72</v>
      </c>
      <c r="D123" s="89" t="s">
        <v>71</v>
      </c>
      <c r="E123" s="89" t="s">
        <v>145</v>
      </c>
      <c r="F123" s="89" t="s">
        <v>146</v>
      </c>
      <c r="G123" s="89" t="s">
        <v>147</v>
      </c>
      <c r="H123" s="89"/>
      <c r="I123" s="89"/>
      <c r="J123" s="89"/>
      <c r="K123" s="89"/>
      <c r="L123" s="89"/>
      <c r="M123" s="90"/>
      <c r="N123" s="90">
        <v>17000</v>
      </c>
      <c r="O123" s="90">
        <v>17000</v>
      </c>
      <c r="P123" s="90">
        <v>17000</v>
      </c>
      <c r="Q123" s="90">
        <v>17000</v>
      </c>
      <c r="R123" s="90">
        <v>17000</v>
      </c>
      <c r="S123" s="90">
        <v>17000</v>
      </c>
      <c r="T123" s="90">
        <v>17000</v>
      </c>
      <c r="U123" s="90">
        <v>17000</v>
      </c>
      <c r="V123" s="90"/>
    </row>
    <row r="124" spans="1:22" ht="15.75" customHeight="1">
      <c r="A124" s="53" t="s">
        <v>110</v>
      </c>
      <c r="B124" s="92"/>
      <c r="C124" s="89" t="s">
        <v>72</v>
      </c>
      <c r="D124" s="89" t="s">
        <v>71</v>
      </c>
      <c r="E124" s="89"/>
      <c r="F124" s="89" t="s">
        <v>0</v>
      </c>
      <c r="G124" s="89" t="s">
        <v>0</v>
      </c>
      <c r="H124" s="89"/>
      <c r="I124" s="89"/>
      <c r="J124" s="89"/>
      <c r="K124" s="89"/>
      <c r="L124" s="89"/>
      <c r="M124" s="90"/>
      <c r="N124" s="90">
        <f aca="true" t="shared" si="27" ref="N124:U124">SUM(N125)</f>
        <v>1200</v>
      </c>
      <c r="O124" s="90">
        <f t="shared" si="27"/>
        <v>1200</v>
      </c>
      <c r="P124" s="90">
        <f t="shared" si="27"/>
        <v>1200</v>
      </c>
      <c r="Q124" s="90">
        <f t="shared" si="27"/>
        <v>1200</v>
      </c>
      <c r="R124" s="90">
        <f t="shared" si="27"/>
        <v>1200</v>
      </c>
      <c r="S124" s="90">
        <f t="shared" si="27"/>
        <v>1200</v>
      </c>
      <c r="T124" s="90">
        <f t="shared" si="27"/>
        <v>1200</v>
      </c>
      <c r="U124" s="90">
        <f t="shared" si="27"/>
        <v>1200</v>
      </c>
      <c r="V124" s="90"/>
    </row>
    <row r="125" spans="1:22" ht="15.75" customHeight="1">
      <c r="A125" s="100" t="s">
        <v>98</v>
      </c>
      <c r="B125" s="92"/>
      <c r="C125" s="89" t="s">
        <v>72</v>
      </c>
      <c r="D125" s="89" t="s">
        <v>71</v>
      </c>
      <c r="E125" s="89"/>
      <c r="F125" s="89" t="s">
        <v>11</v>
      </c>
      <c r="G125" s="89" t="s">
        <v>8</v>
      </c>
      <c r="H125" s="89"/>
      <c r="I125" s="89"/>
      <c r="J125" s="89"/>
      <c r="K125" s="89"/>
      <c r="L125" s="89"/>
      <c r="M125" s="90"/>
      <c r="N125" s="90">
        <v>1200</v>
      </c>
      <c r="O125" s="90">
        <v>1200</v>
      </c>
      <c r="P125" s="90">
        <v>1200</v>
      </c>
      <c r="Q125" s="90">
        <v>1200</v>
      </c>
      <c r="R125" s="90">
        <v>1200</v>
      </c>
      <c r="S125" s="90">
        <v>1200</v>
      </c>
      <c r="T125" s="90">
        <v>1200</v>
      </c>
      <c r="U125" s="90">
        <v>1200</v>
      </c>
      <c r="V125" s="90"/>
    </row>
    <row r="126" spans="1:22" ht="15.75" customHeight="1">
      <c r="A126" s="53" t="s">
        <v>111</v>
      </c>
      <c r="B126" s="92"/>
      <c r="C126" s="89" t="s">
        <v>72</v>
      </c>
      <c r="D126" s="89" t="s">
        <v>71</v>
      </c>
      <c r="E126" s="89"/>
      <c r="F126" s="89" t="s">
        <v>0</v>
      </c>
      <c r="G126" s="89" t="s">
        <v>0</v>
      </c>
      <c r="H126" s="89"/>
      <c r="I126" s="89"/>
      <c r="J126" s="89"/>
      <c r="K126" s="89"/>
      <c r="L126" s="89"/>
      <c r="M126" s="90"/>
      <c r="N126" s="90">
        <f aca="true" t="shared" si="28" ref="N126:U126">SUM(N127)</f>
        <v>0</v>
      </c>
      <c r="O126" s="90">
        <f t="shared" si="28"/>
        <v>0</v>
      </c>
      <c r="P126" s="90">
        <f t="shared" si="28"/>
        <v>0</v>
      </c>
      <c r="Q126" s="90">
        <f t="shared" si="28"/>
        <v>0</v>
      </c>
      <c r="R126" s="90">
        <f t="shared" si="28"/>
        <v>0</v>
      </c>
      <c r="S126" s="90">
        <f t="shared" si="28"/>
        <v>0</v>
      </c>
      <c r="T126" s="90">
        <f t="shared" si="28"/>
        <v>0</v>
      </c>
      <c r="U126" s="90">
        <f t="shared" si="28"/>
        <v>0</v>
      </c>
      <c r="V126" s="90"/>
    </row>
    <row r="127" spans="1:22" ht="15.75" customHeight="1" thickBot="1">
      <c r="A127" s="125" t="s">
        <v>98</v>
      </c>
      <c r="B127" s="126"/>
      <c r="C127" s="127" t="s">
        <v>72</v>
      </c>
      <c r="D127" s="127" t="s">
        <v>71</v>
      </c>
      <c r="E127" s="127"/>
      <c r="F127" s="127" t="s">
        <v>11</v>
      </c>
      <c r="G127" s="127" t="s">
        <v>112</v>
      </c>
      <c r="H127" s="127"/>
      <c r="I127" s="127"/>
      <c r="J127" s="127"/>
      <c r="K127" s="127"/>
      <c r="L127" s="127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</row>
    <row r="128" spans="1:22" ht="16.5" thickBot="1">
      <c r="A128" s="205" t="s">
        <v>32</v>
      </c>
      <c r="B128" s="206"/>
      <c r="C128" s="206"/>
      <c r="D128" s="206"/>
      <c r="E128" s="206"/>
      <c r="F128" s="206"/>
      <c r="G128" s="206"/>
      <c r="H128" s="207"/>
      <c r="I128" s="129"/>
      <c r="J128" s="129"/>
      <c r="K128" s="129"/>
      <c r="L128" s="129"/>
      <c r="M128" s="130">
        <f>SUM(M121+M104+M89+M69+M63+M25)</f>
        <v>2352313</v>
      </c>
      <c r="N128" s="130" t="e">
        <f>SUM(N121+N104+N89+N69+N63+N25)</f>
        <v>#REF!</v>
      </c>
      <c r="O128" s="130" t="e">
        <f>SUM(O121+O104+O89+O69+O63+O25)</f>
        <v>#REF!</v>
      </c>
      <c r="P128" s="130" t="e">
        <f>SUM(P121+P104+P89+P69+P63+P25)</f>
        <v>#REF!</v>
      </c>
      <c r="Q128" s="130" t="e">
        <f>SUM(Q121+Q104+Q89+Q69+Q63+Q25)</f>
        <v>#REF!</v>
      </c>
      <c r="R128" s="130" t="e">
        <f>SUM(R121+R104+R89+R69+R63+R25)</f>
        <v>#REF!</v>
      </c>
      <c r="S128" s="130" t="e">
        <f>SUM(S121+S104+S89+S69+S63+S25)</f>
        <v>#REF!</v>
      </c>
      <c r="T128" s="130" t="e">
        <f>SUM(T121+T104+T89+T69+T63+T25)</f>
        <v>#REF!</v>
      </c>
      <c r="U128" s="130" t="e">
        <f>SUM(U121+U104+U89+U69+U63+U25)</f>
        <v>#REF!</v>
      </c>
      <c r="V128" s="131"/>
    </row>
    <row r="130" spans="1:22" ht="15.7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62"/>
      <c r="N130" s="57"/>
      <c r="O130" s="57"/>
      <c r="P130" s="57"/>
      <c r="Q130" s="57"/>
      <c r="R130" s="57"/>
      <c r="S130" s="57"/>
      <c r="T130" s="57"/>
      <c r="U130" s="57"/>
      <c r="V130" s="58"/>
    </row>
    <row r="131" spans="1:22" ht="15.75">
      <c r="A131" s="56" t="s">
        <v>197</v>
      </c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9"/>
      <c r="O131" s="59"/>
      <c r="P131" s="59"/>
      <c r="Q131" s="59"/>
      <c r="R131" s="59"/>
      <c r="S131" s="59"/>
      <c r="T131" s="59"/>
      <c r="U131" s="59"/>
      <c r="V131" s="59"/>
    </row>
    <row r="132" spans="1:22" ht="15.75">
      <c r="A132" s="60" t="s">
        <v>77</v>
      </c>
      <c r="B132" s="11" t="s">
        <v>78</v>
      </c>
      <c r="C132" s="11"/>
      <c r="D132" s="11"/>
      <c r="E132" s="11"/>
      <c r="F132" s="11" t="s">
        <v>41</v>
      </c>
      <c r="G132" s="11"/>
      <c r="H132" s="11"/>
      <c r="I132" s="11"/>
      <c r="J132" s="11"/>
      <c r="K132" s="11"/>
      <c r="L132" s="11"/>
      <c r="M132" s="61" t="s">
        <v>42</v>
      </c>
      <c r="N132" s="11"/>
      <c r="O132" s="11"/>
      <c r="P132" s="11"/>
      <c r="Q132" s="11"/>
      <c r="R132" s="11"/>
      <c r="S132" s="11"/>
      <c r="T132" s="11"/>
      <c r="U132" s="11"/>
      <c r="V132" s="61"/>
    </row>
    <row r="133" spans="1:22" ht="15.75">
      <c r="A133" s="60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61"/>
      <c r="N133" s="11"/>
      <c r="O133" s="11"/>
      <c r="P133" s="11"/>
      <c r="Q133" s="11"/>
      <c r="R133" s="11"/>
      <c r="S133" s="11"/>
      <c r="T133" s="11"/>
      <c r="U133" s="11"/>
      <c r="V133" s="61"/>
    </row>
    <row r="134" spans="1:22" ht="15.75">
      <c r="A134" s="56" t="s">
        <v>95</v>
      </c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 t="s">
        <v>182</v>
      </c>
      <c r="N134" s="59"/>
      <c r="O134" s="59"/>
      <c r="P134" s="59"/>
      <c r="Q134" s="59"/>
      <c r="R134" s="59"/>
      <c r="S134" s="59"/>
      <c r="T134" s="59"/>
      <c r="U134" s="59"/>
      <c r="V134" s="59"/>
    </row>
    <row r="135" spans="1:22" ht="15.75">
      <c r="A135" s="60" t="s">
        <v>77</v>
      </c>
      <c r="B135" s="11"/>
      <c r="C135" s="11"/>
      <c r="D135" s="11"/>
      <c r="E135" s="11"/>
      <c r="F135" s="11" t="s">
        <v>41</v>
      </c>
      <c r="G135" s="11"/>
      <c r="H135" s="11"/>
      <c r="I135" s="11"/>
      <c r="J135" s="11"/>
      <c r="K135" s="11"/>
      <c r="L135" s="11"/>
      <c r="M135" s="61" t="s">
        <v>42</v>
      </c>
      <c r="N135" s="11"/>
      <c r="O135" s="11"/>
      <c r="P135" s="11"/>
      <c r="Q135" s="11"/>
      <c r="R135" s="11"/>
      <c r="S135" s="11"/>
      <c r="T135" s="11"/>
      <c r="U135" s="11"/>
      <c r="V135" s="61"/>
    </row>
    <row r="136" spans="1:22" ht="15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61"/>
      <c r="N136" s="11"/>
      <c r="O136" s="11"/>
      <c r="P136" s="11"/>
      <c r="Q136" s="11"/>
      <c r="R136" s="11"/>
      <c r="S136" s="11"/>
      <c r="T136" s="11"/>
      <c r="U136" s="11"/>
      <c r="V136" s="61"/>
    </row>
    <row r="137" spans="1:22" ht="15.75">
      <c r="A137" s="56" t="s">
        <v>80</v>
      </c>
      <c r="B137" s="56" t="s">
        <v>79</v>
      </c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 t="s">
        <v>182</v>
      </c>
      <c r="N137" s="59"/>
      <c r="O137" s="59"/>
      <c r="P137" s="59"/>
      <c r="Q137" s="59"/>
      <c r="R137" s="59"/>
      <c r="S137" s="59"/>
      <c r="T137" s="59"/>
      <c r="U137" s="59"/>
      <c r="V137" s="56" t="s">
        <v>196</v>
      </c>
    </row>
    <row r="138" spans="1:22" ht="15.75">
      <c r="A138" s="60" t="s">
        <v>77</v>
      </c>
      <c r="B138" s="11" t="s">
        <v>78</v>
      </c>
      <c r="C138" s="11"/>
      <c r="D138" s="11"/>
      <c r="E138" s="11"/>
      <c r="F138" s="11" t="s">
        <v>41</v>
      </c>
      <c r="G138" s="11"/>
      <c r="H138" s="11"/>
      <c r="I138" s="11"/>
      <c r="J138" s="11"/>
      <c r="K138" s="11"/>
      <c r="L138" s="11"/>
      <c r="M138" s="61" t="s">
        <v>81</v>
      </c>
      <c r="N138" s="11"/>
      <c r="O138" s="11"/>
      <c r="P138" s="11"/>
      <c r="Q138" s="11"/>
      <c r="R138" s="11"/>
      <c r="S138" s="11"/>
      <c r="T138" s="11"/>
      <c r="U138" s="11"/>
      <c r="V138" s="61"/>
    </row>
    <row r="139" spans="1:22" ht="15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61"/>
      <c r="N139" s="11"/>
      <c r="O139" s="11"/>
      <c r="P139" s="11"/>
      <c r="Q139" s="11"/>
      <c r="R139" s="11"/>
      <c r="S139" s="11"/>
      <c r="T139" s="11"/>
      <c r="U139" s="11"/>
      <c r="V139" s="61"/>
    </row>
    <row r="140" spans="1:22" ht="15.75">
      <c r="A140" s="11" t="s">
        <v>164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61"/>
      <c r="N140" s="11"/>
      <c r="O140" s="11"/>
      <c r="P140" s="11"/>
      <c r="Q140" s="11"/>
      <c r="R140" s="11"/>
      <c r="S140" s="11"/>
      <c r="T140" s="11"/>
      <c r="U140" s="11"/>
      <c r="V140" s="61"/>
    </row>
  </sheetData>
  <mergeCells count="13">
    <mergeCell ref="A1:H1"/>
    <mergeCell ref="A4:D4"/>
    <mergeCell ref="A6:D6"/>
    <mergeCell ref="G3:V3"/>
    <mergeCell ref="A128:H128"/>
    <mergeCell ref="B8:D8"/>
    <mergeCell ref="C22:L22"/>
    <mergeCell ref="M22:V22"/>
    <mergeCell ref="N16:N17"/>
    <mergeCell ref="B14:G14"/>
    <mergeCell ref="C15:H15"/>
    <mergeCell ref="L12:M12"/>
    <mergeCell ref="A22:A23"/>
  </mergeCells>
  <hyperlinks>
    <hyperlink ref="N20" r:id="rId1" display="http://base.garant.ru/179222/#block_383"/>
    <hyperlink ref="L12" r:id="rId2" display="http://base.garant.ru/179139/"/>
    <hyperlink ref="M20" r:id="rId3" display="http://base.garant.ru/12122754/"/>
    <hyperlink ref="M18" r:id="rId4" display="http://base.garant.ru/190502/"/>
    <hyperlink ref="M17" r:id="rId5" display="http://base.garant.ru/12181731/#block_100000"/>
  </hyperlinks>
  <printOptions/>
  <pageMargins left="0.7480314960629921" right="0.5905511811023623" top="0.3937007874015748" bottom="0.3937007874015748" header="0.3937007874015748" footer="0.5118110236220472"/>
  <pageSetup blackAndWhite="1" fitToHeight="0" horizontalDpi="600" verticalDpi="600" orientation="landscape" paperSize="9" scale="74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3"/>
  <sheetViews>
    <sheetView showGridLines="0" tabSelected="1" zoomScale="75" zoomScaleNormal="75" zoomScaleSheetLayoutView="75" workbookViewId="0" topLeftCell="A13">
      <selection activeCell="V19" sqref="V19"/>
    </sheetView>
  </sheetViews>
  <sheetFormatPr defaultColWidth="9.00390625" defaultRowHeight="12.75" outlineLevelRow="5"/>
  <cols>
    <col min="1" max="1" width="36.125" style="54" customWidth="1"/>
    <col min="2" max="2" width="8.625" style="0" customWidth="1"/>
    <col min="3" max="3" width="11.625" style="0" customWidth="1"/>
    <col min="4" max="4" width="17.75390625" style="0" customWidth="1"/>
    <col min="5" max="5" width="12.75390625" style="0" customWidth="1"/>
    <col min="6" max="6" width="9.875" style="0" customWidth="1"/>
    <col min="7" max="7" width="15.75390625" style="0" customWidth="1"/>
    <col min="8" max="11" width="0" style="0" hidden="1" customWidth="1"/>
    <col min="12" max="12" width="18.375" style="0" customWidth="1"/>
    <col min="13" max="13" width="21.625" style="10" customWidth="1"/>
    <col min="14" max="21" width="0" style="0" hidden="1" customWidth="1"/>
    <col min="22" max="22" width="18.75390625" style="10" customWidth="1"/>
  </cols>
  <sheetData>
    <row r="1" spans="1:22" ht="12.75">
      <c r="A1" s="222"/>
      <c r="B1" s="222"/>
      <c r="C1" s="222"/>
      <c r="D1" s="222"/>
      <c r="E1" s="222"/>
      <c r="F1" s="222"/>
      <c r="G1" s="222"/>
      <c r="H1" s="222"/>
      <c r="I1" s="3"/>
      <c r="J1" s="3"/>
      <c r="K1" s="3"/>
      <c r="L1" s="3"/>
      <c r="M1" s="7"/>
      <c r="N1" s="3"/>
      <c r="O1" s="3"/>
      <c r="P1" s="3"/>
      <c r="Q1" s="3"/>
      <c r="R1" s="3"/>
      <c r="S1" s="3"/>
      <c r="T1" s="3"/>
      <c r="U1" s="3"/>
      <c r="V1" s="7"/>
    </row>
    <row r="2" spans="1:22" ht="15.75">
      <c r="A2" s="41" t="s">
        <v>38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 t="s">
        <v>43</v>
      </c>
      <c r="M2" s="13"/>
      <c r="N2" s="12"/>
      <c r="O2" s="12"/>
      <c r="P2" s="12"/>
      <c r="Q2" s="12"/>
      <c r="R2" s="12"/>
      <c r="S2" s="12"/>
      <c r="T2" s="12"/>
      <c r="U2" s="12"/>
      <c r="V2" s="13"/>
    </row>
    <row r="3" spans="1:22" ht="16.5" thickBot="1">
      <c r="A3" s="26" t="s">
        <v>170</v>
      </c>
      <c r="B3" s="27"/>
      <c r="C3" s="27"/>
      <c r="D3" s="12"/>
      <c r="E3" s="12"/>
      <c r="F3" s="26"/>
      <c r="G3" s="224" t="s">
        <v>171</v>
      </c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</row>
    <row r="4" spans="1:22" ht="11.25" customHeight="1">
      <c r="A4" s="223" t="s">
        <v>39</v>
      </c>
      <c r="B4" s="223"/>
      <c r="C4" s="223"/>
      <c r="D4" s="223"/>
      <c r="E4" s="32"/>
      <c r="F4" s="33" t="s">
        <v>39</v>
      </c>
      <c r="G4" s="33"/>
      <c r="H4" s="33"/>
      <c r="I4" s="33"/>
      <c r="J4" s="32"/>
      <c r="K4" s="32"/>
      <c r="L4" s="32"/>
      <c r="M4" s="34"/>
      <c r="N4" s="32"/>
      <c r="O4" s="32"/>
      <c r="P4" s="32"/>
      <c r="Q4" s="32"/>
      <c r="R4" s="32"/>
      <c r="S4" s="32"/>
      <c r="T4" s="32"/>
      <c r="U4" s="32"/>
      <c r="V4" s="34"/>
    </row>
    <row r="5" spans="1:22" ht="13.5" thickBot="1">
      <c r="A5" s="42"/>
      <c r="B5" s="28"/>
      <c r="C5" s="28"/>
      <c r="D5" s="32"/>
      <c r="E5" s="32"/>
      <c r="F5" s="28"/>
      <c r="G5" s="28"/>
      <c r="H5" s="28"/>
      <c r="I5" s="28"/>
      <c r="J5" s="28"/>
      <c r="K5" s="28"/>
      <c r="L5" s="28"/>
      <c r="M5" s="35"/>
      <c r="N5" s="28"/>
      <c r="O5" s="28"/>
      <c r="P5" s="28"/>
      <c r="Q5" s="28"/>
      <c r="R5" s="28"/>
      <c r="S5" s="28"/>
      <c r="T5" s="28"/>
      <c r="U5" s="28"/>
      <c r="V5" s="35"/>
    </row>
    <row r="6" spans="1:22" ht="12.75" customHeight="1">
      <c r="A6" s="223" t="s">
        <v>40</v>
      </c>
      <c r="B6" s="223"/>
      <c r="C6" s="223"/>
      <c r="D6" s="223"/>
      <c r="E6" s="32"/>
      <c r="F6" s="36" t="s">
        <v>40</v>
      </c>
      <c r="G6" s="36"/>
      <c r="H6" s="36"/>
      <c r="I6" s="36"/>
      <c r="J6" s="32"/>
      <c r="K6" s="32"/>
      <c r="L6" s="32"/>
      <c r="M6" s="34"/>
      <c r="N6" s="32"/>
      <c r="O6" s="32"/>
      <c r="P6" s="32"/>
      <c r="Q6" s="32"/>
      <c r="R6" s="32"/>
      <c r="S6" s="32"/>
      <c r="T6" s="32"/>
      <c r="U6" s="32"/>
      <c r="V6" s="34"/>
    </row>
    <row r="7" spans="1:22" ht="12.75" customHeight="1" thickBot="1">
      <c r="A7" s="42"/>
      <c r="B7" s="28"/>
      <c r="C7" s="28" t="s">
        <v>173</v>
      </c>
      <c r="D7" s="32"/>
      <c r="E7" s="32"/>
      <c r="F7" s="28"/>
      <c r="G7" s="28"/>
      <c r="H7" s="28"/>
      <c r="I7" s="32"/>
      <c r="J7" s="32"/>
      <c r="K7" s="32"/>
      <c r="L7" s="32"/>
      <c r="M7" s="35" t="s">
        <v>172</v>
      </c>
      <c r="N7" s="28"/>
      <c r="O7" s="28"/>
      <c r="P7" s="28"/>
      <c r="Q7" s="28"/>
      <c r="R7" s="28"/>
      <c r="S7" s="28"/>
      <c r="T7" s="28"/>
      <c r="U7" s="28"/>
      <c r="V7" s="35"/>
    </row>
    <row r="8" spans="1:22" ht="12.75" customHeight="1">
      <c r="A8" s="30" t="s">
        <v>41</v>
      </c>
      <c r="B8" s="208" t="s">
        <v>42</v>
      </c>
      <c r="C8" s="208"/>
      <c r="D8" s="208"/>
      <c r="E8" s="12"/>
      <c r="F8" s="30" t="s">
        <v>41</v>
      </c>
      <c r="G8" s="31"/>
      <c r="H8" s="31"/>
      <c r="I8" s="31"/>
      <c r="J8" s="12"/>
      <c r="K8" s="12"/>
      <c r="L8" s="12"/>
      <c r="M8" s="37" t="s">
        <v>42</v>
      </c>
      <c r="N8" s="12"/>
      <c r="O8" s="12"/>
      <c r="P8" s="12"/>
      <c r="Q8" s="12"/>
      <c r="R8" s="12"/>
      <c r="S8" s="12"/>
      <c r="T8" s="12"/>
      <c r="U8" s="12"/>
      <c r="V8" s="13"/>
    </row>
    <row r="9" spans="1:22" ht="12.75" customHeight="1">
      <c r="A9" s="4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  <c r="N9" s="12"/>
      <c r="O9" s="12"/>
      <c r="P9" s="12"/>
      <c r="Q9" s="12"/>
      <c r="R9" s="12"/>
      <c r="S9" s="12"/>
      <c r="T9" s="12"/>
      <c r="U9" s="12"/>
      <c r="V9" s="13"/>
    </row>
    <row r="10" spans="1:22" ht="24.75" customHeight="1">
      <c r="A10" s="41"/>
      <c r="B10" s="12"/>
      <c r="C10" s="12"/>
      <c r="D10" s="18" t="s">
        <v>161</v>
      </c>
      <c r="E10" s="12"/>
      <c r="F10" s="12"/>
      <c r="G10" s="12"/>
      <c r="H10" s="12"/>
      <c r="I10" s="12"/>
      <c r="J10" s="12"/>
      <c r="K10" s="12"/>
      <c r="L10" s="12"/>
      <c r="M10" s="13"/>
      <c r="N10" s="12"/>
      <c r="O10" s="12"/>
      <c r="P10" s="12"/>
      <c r="Q10" s="12"/>
      <c r="R10" s="12"/>
      <c r="S10" s="12"/>
      <c r="T10" s="12"/>
      <c r="U10" s="12"/>
      <c r="V10" s="13"/>
    </row>
    <row r="11" spans="1:22" ht="24.75" customHeight="1" thickBot="1">
      <c r="A11" s="41"/>
      <c r="B11" s="12"/>
      <c r="C11" s="14" t="s">
        <v>165</v>
      </c>
      <c r="D11" s="12"/>
      <c r="E11" s="12"/>
      <c r="F11" s="12"/>
      <c r="G11" s="12"/>
      <c r="H11" s="12"/>
      <c r="I11" s="12"/>
      <c r="J11" s="12"/>
      <c r="K11" s="12"/>
      <c r="L11" s="12"/>
      <c r="M11" s="13"/>
      <c r="N11" s="12"/>
      <c r="O11" s="12"/>
      <c r="P11" s="12"/>
      <c r="Q11" s="12"/>
      <c r="R11" s="12"/>
      <c r="S11" s="12"/>
      <c r="T11" s="12"/>
      <c r="U11" s="12"/>
      <c r="V11" s="13"/>
    </row>
    <row r="12" spans="1:22" ht="15" customHeight="1" thickBot="1">
      <c r="A12" s="4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218" t="s">
        <v>51</v>
      </c>
      <c r="M12" s="219"/>
      <c r="N12" s="19" t="s">
        <v>50</v>
      </c>
      <c r="O12" s="12"/>
      <c r="P12" s="12"/>
      <c r="Q12" s="12"/>
      <c r="R12" s="12"/>
      <c r="S12" s="12"/>
      <c r="T12" s="12"/>
      <c r="U12" s="12"/>
      <c r="V12" s="15">
        <v>501012</v>
      </c>
    </row>
    <row r="13" spans="1:22" ht="18" customHeight="1" thickBot="1">
      <c r="A13" s="4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38" t="s">
        <v>52</v>
      </c>
      <c r="N13" s="20">
        <v>501012</v>
      </c>
      <c r="O13" s="12"/>
      <c r="P13" s="12"/>
      <c r="Q13" s="12"/>
      <c r="R13" s="12"/>
      <c r="S13" s="12"/>
      <c r="T13" s="12"/>
      <c r="U13" s="12"/>
      <c r="V13" s="24">
        <v>42689</v>
      </c>
    </row>
    <row r="14" spans="1:22" ht="27.75" customHeight="1" thickBot="1">
      <c r="A14" s="22" t="s">
        <v>60</v>
      </c>
      <c r="B14" s="217" t="s">
        <v>183</v>
      </c>
      <c r="C14" s="217"/>
      <c r="D14" s="217"/>
      <c r="E14" s="217"/>
      <c r="F14" s="217"/>
      <c r="G14" s="217"/>
      <c r="H14" s="12"/>
      <c r="I14" s="12"/>
      <c r="J14" s="12"/>
      <c r="K14" s="12"/>
      <c r="L14" s="12"/>
      <c r="M14" s="38" t="s">
        <v>53</v>
      </c>
      <c r="N14" s="17"/>
      <c r="O14" s="12"/>
      <c r="P14" s="12"/>
      <c r="Q14" s="12"/>
      <c r="R14" s="12"/>
      <c r="S14" s="12"/>
      <c r="T14" s="12"/>
      <c r="U14" s="12"/>
      <c r="V14" s="15">
        <v>4177787</v>
      </c>
    </row>
    <row r="15" spans="1:22" ht="33.75" customHeight="1" thickBot="1">
      <c r="A15" s="22" t="s">
        <v>61</v>
      </c>
      <c r="B15" s="12"/>
      <c r="C15" s="217"/>
      <c r="D15" s="217"/>
      <c r="E15" s="217"/>
      <c r="F15" s="217"/>
      <c r="G15" s="217"/>
      <c r="H15" s="217"/>
      <c r="I15" s="12"/>
      <c r="J15" s="12"/>
      <c r="K15" s="12"/>
      <c r="L15" s="12"/>
      <c r="M15" s="38" t="s">
        <v>54</v>
      </c>
      <c r="N15" s="17"/>
      <c r="O15" s="12"/>
      <c r="P15" s="12"/>
      <c r="Q15" s="12"/>
      <c r="R15" s="12"/>
      <c r="S15" s="12"/>
      <c r="T15" s="12"/>
      <c r="U15" s="12"/>
      <c r="V15" s="15"/>
    </row>
    <row r="16" spans="1:22" ht="25.5" customHeight="1">
      <c r="A16" s="14" t="s">
        <v>184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38" t="s">
        <v>54</v>
      </c>
      <c r="N16" s="215"/>
      <c r="O16" s="12"/>
      <c r="P16" s="12"/>
      <c r="Q16" s="12"/>
      <c r="R16" s="12"/>
      <c r="S16" s="12"/>
      <c r="T16" s="12"/>
      <c r="U16" s="12"/>
      <c r="V16" s="15"/>
    </row>
    <row r="17" spans="1:22" ht="24" customHeight="1" thickBot="1">
      <c r="A17" s="14" t="s">
        <v>174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39" t="s">
        <v>55</v>
      </c>
      <c r="N17" s="216"/>
      <c r="O17" s="12"/>
      <c r="P17" s="12"/>
      <c r="Q17" s="12"/>
      <c r="R17" s="12"/>
      <c r="S17" s="12"/>
      <c r="T17" s="12"/>
      <c r="U17" s="12"/>
      <c r="V17" s="15"/>
    </row>
    <row r="18" spans="1:22" ht="22.5" customHeight="1" thickBot="1">
      <c r="A18" s="14" t="s">
        <v>59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39" t="s">
        <v>56</v>
      </c>
      <c r="N18" s="17"/>
      <c r="O18" s="12"/>
      <c r="P18" s="12"/>
      <c r="Q18" s="12"/>
      <c r="R18" s="12"/>
      <c r="S18" s="12"/>
      <c r="T18" s="12"/>
      <c r="U18" s="12"/>
      <c r="V18" s="15">
        <v>37630444</v>
      </c>
    </row>
    <row r="19" spans="1:22" ht="12.75" customHeight="1" thickBot="1">
      <c r="A19" s="41"/>
      <c r="B19" s="23"/>
      <c r="C19" s="23"/>
      <c r="D19" s="23"/>
      <c r="E19" s="23"/>
      <c r="F19" s="12"/>
      <c r="G19" s="12"/>
      <c r="H19" s="12"/>
      <c r="I19" s="12"/>
      <c r="J19" s="12"/>
      <c r="K19" s="12"/>
      <c r="L19" s="12"/>
      <c r="M19" s="38" t="s">
        <v>57</v>
      </c>
      <c r="N19" s="17"/>
      <c r="O19" s="12"/>
      <c r="P19" s="12"/>
      <c r="Q19" s="12"/>
      <c r="R19" s="12"/>
      <c r="S19" s="12"/>
      <c r="T19" s="12"/>
      <c r="U19" s="12"/>
      <c r="V19" s="15">
        <v>383</v>
      </c>
    </row>
    <row r="20" spans="1:22" ht="14.25" customHeight="1" thickBot="1">
      <c r="A20" s="41"/>
      <c r="B20" s="11" t="s">
        <v>62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39" t="s">
        <v>58</v>
      </c>
      <c r="N20" s="21">
        <v>383</v>
      </c>
      <c r="O20" s="12"/>
      <c r="P20" s="12"/>
      <c r="Q20" s="12"/>
      <c r="R20" s="12"/>
      <c r="S20" s="12"/>
      <c r="T20" s="12"/>
      <c r="U20" s="12"/>
      <c r="V20" s="15"/>
    </row>
    <row r="21" spans="1:22" ht="7.5" customHeight="1" thickBot="1">
      <c r="A21" s="41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40"/>
      <c r="N21" s="25"/>
      <c r="O21" s="12"/>
      <c r="P21" s="12"/>
      <c r="Q21" s="12"/>
      <c r="R21" s="12"/>
      <c r="S21" s="12"/>
      <c r="T21" s="12"/>
      <c r="U21" s="12"/>
      <c r="V21" s="13"/>
    </row>
    <row r="22" spans="1:22" ht="26.25">
      <c r="A22" s="225" t="s">
        <v>44</v>
      </c>
      <c r="B22" s="51" t="s">
        <v>46</v>
      </c>
      <c r="C22" s="212" t="s">
        <v>45</v>
      </c>
      <c r="D22" s="213"/>
      <c r="E22" s="213"/>
      <c r="F22" s="213"/>
      <c r="G22" s="213"/>
      <c r="H22" s="213"/>
      <c r="I22" s="213"/>
      <c r="J22" s="213"/>
      <c r="K22" s="213"/>
      <c r="L22" s="229"/>
      <c r="M22" s="212" t="s">
        <v>49</v>
      </c>
      <c r="N22" s="213"/>
      <c r="O22" s="213"/>
      <c r="P22" s="213"/>
      <c r="Q22" s="213"/>
      <c r="R22" s="213"/>
      <c r="S22" s="213"/>
      <c r="T22" s="213"/>
      <c r="U22" s="213"/>
      <c r="V22" s="214"/>
    </row>
    <row r="23" spans="1:22" ht="35.25" customHeight="1">
      <c r="A23" s="226"/>
      <c r="B23" s="4"/>
      <c r="C23" s="5" t="s">
        <v>33</v>
      </c>
      <c r="D23" s="6" t="s">
        <v>65</v>
      </c>
      <c r="E23" s="6" t="s">
        <v>34</v>
      </c>
      <c r="F23" s="6" t="s">
        <v>47</v>
      </c>
      <c r="G23" s="6" t="s">
        <v>35</v>
      </c>
      <c r="H23" s="6"/>
      <c r="I23" s="6"/>
      <c r="J23" s="6"/>
      <c r="K23" s="6"/>
      <c r="L23" s="6" t="s">
        <v>48</v>
      </c>
      <c r="M23" s="8" t="s">
        <v>36</v>
      </c>
      <c r="N23" s="6"/>
      <c r="O23" s="6"/>
      <c r="P23" s="6"/>
      <c r="Q23" s="6"/>
      <c r="R23" s="6"/>
      <c r="S23" s="6"/>
      <c r="T23" s="6"/>
      <c r="U23" s="6"/>
      <c r="V23" s="8" t="s">
        <v>37</v>
      </c>
    </row>
    <row r="24" spans="1:22" ht="12.75">
      <c r="A24" s="52">
        <v>1</v>
      </c>
      <c r="B24" s="2">
        <v>2</v>
      </c>
      <c r="C24" s="2">
        <v>3</v>
      </c>
      <c r="D24" s="2">
        <v>4</v>
      </c>
      <c r="E24" s="2">
        <v>5</v>
      </c>
      <c r="F24" s="2">
        <v>6</v>
      </c>
      <c r="G24" s="2">
        <v>7</v>
      </c>
      <c r="H24" s="2"/>
      <c r="I24" s="2"/>
      <c r="J24" s="2"/>
      <c r="K24" s="2"/>
      <c r="L24" s="2">
        <v>8</v>
      </c>
      <c r="M24" s="55">
        <v>9</v>
      </c>
      <c r="N24" s="2"/>
      <c r="O24" s="2"/>
      <c r="P24" s="2"/>
      <c r="Q24" s="2"/>
      <c r="R24" s="2"/>
      <c r="S24" s="2"/>
      <c r="T24" s="2"/>
      <c r="U24" s="2"/>
      <c r="V24" s="9">
        <v>10</v>
      </c>
    </row>
    <row r="25" spans="1:22" ht="18.75">
      <c r="A25" s="70" t="s">
        <v>99</v>
      </c>
      <c r="B25" s="132"/>
      <c r="C25" s="133" t="s">
        <v>101</v>
      </c>
      <c r="D25" s="133" t="s">
        <v>74</v>
      </c>
      <c r="E25" s="134" t="s">
        <v>118</v>
      </c>
      <c r="F25" s="134" t="s">
        <v>0</v>
      </c>
      <c r="G25" s="134" t="s">
        <v>0</v>
      </c>
      <c r="H25" s="135"/>
      <c r="I25" s="135"/>
      <c r="J25" s="135"/>
      <c r="K25" s="135"/>
      <c r="L25" s="135"/>
      <c r="M25" s="136">
        <f>SUM(M26+M59)</f>
        <v>534500</v>
      </c>
      <c r="N25" s="68"/>
      <c r="O25" s="68"/>
      <c r="P25" s="68"/>
      <c r="Q25" s="68"/>
      <c r="R25" s="68"/>
      <c r="S25" s="68"/>
      <c r="T25" s="68"/>
      <c r="U25" s="68"/>
      <c r="V25" s="69"/>
    </row>
    <row r="26" spans="1:22" ht="18">
      <c r="A26" s="77" t="s">
        <v>100</v>
      </c>
      <c r="B26" s="137"/>
      <c r="C26" s="138" t="s">
        <v>101</v>
      </c>
      <c r="D26" s="138" t="s">
        <v>63</v>
      </c>
      <c r="E26" s="134" t="s">
        <v>118</v>
      </c>
      <c r="F26" s="139" t="s">
        <v>0</v>
      </c>
      <c r="G26" s="139" t="s">
        <v>0</v>
      </c>
      <c r="H26" s="140"/>
      <c r="I26" s="140"/>
      <c r="J26" s="140"/>
      <c r="K26" s="140"/>
      <c r="L26" s="140"/>
      <c r="M26" s="141">
        <f>SUM(M27+M44+M47)</f>
        <v>393400</v>
      </c>
      <c r="N26" s="68"/>
      <c r="O26" s="68"/>
      <c r="P26" s="68"/>
      <c r="Q26" s="68"/>
      <c r="R26" s="68"/>
      <c r="S26" s="68"/>
      <c r="T26" s="68"/>
      <c r="U26" s="68"/>
      <c r="V26" s="69"/>
    </row>
    <row r="27" spans="1:22" ht="18.75" customHeight="1">
      <c r="A27" s="174" t="s">
        <v>151</v>
      </c>
      <c r="B27" s="69"/>
      <c r="C27" s="175" t="s">
        <v>101</v>
      </c>
      <c r="D27" s="175" t="s">
        <v>63</v>
      </c>
      <c r="E27" s="134" t="s">
        <v>175</v>
      </c>
      <c r="F27" s="157" t="s">
        <v>0</v>
      </c>
      <c r="G27" s="157" t="s">
        <v>0</v>
      </c>
      <c r="H27" s="176"/>
      <c r="I27" s="176"/>
      <c r="J27" s="176"/>
      <c r="K27" s="176"/>
      <c r="L27" s="176"/>
      <c r="M27" s="177">
        <f>SUM(M28+M31+M34)</f>
        <v>279900</v>
      </c>
      <c r="N27" s="68"/>
      <c r="O27" s="68"/>
      <c r="P27" s="68"/>
      <c r="Q27" s="68"/>
      <c r="R27" s="68"/>
      <c r="S27" s="68"/>
      <c r="T27" s="68"/>
      <c r="U27" s="68"/>
      <c r="V27" s="69"/>
    </row>
    <row r="28" spans="1:22" ht="48.75" customHeight="1">
      <c r="A28" s="83" t="s">
        <v>82</v>
      </c>
      <c r="B28" s="68"/>
      <c r="C28" s="142" t="s">
        <v>101</v>
      </c>
      <c r="D28" s="142" t="s">
        <v>63</v>
      </c>
      <c r="E28" s="142" t="s">
        <v>176</v>
      </c>
      <c r="F28" s="142" t="s">
        <v>0</v>
      </c>
      <c r="G28" s="142" t="s">
        <v>0</v>
      </c>
      <c r="H28" s="143"/>
      <c r="I28" s="143"/>
      <c r="J28" s="143"/>
      <c r="K28" s="143"/>
      <c r="L28" s="143"/>
      <c r="M28" s="144">
        <f>SUM(M29:M30)</f>
        <v>69000</v>
      </c>
      <c r="N28" s="68"/>
      <c r="O28" s="68"/>
      <c r="P28" s="68"/>
      <c r="Q28" s="68"/>
      <c r="R28" s="68"/>
      <c r="S28" s="68"/>
      <c r="T28" s="68"/>
      <c r="U28" s="68"/>
      <c r="V28" s="69"/>
    </row>
    <row r="29" spans="1:22" ht="15" outlineLevel="5">
      <c r="A29" s="145" t="s">
        <v>1</v>
      </c>
      <c r="B29" s="146"/>
      <c r="C29" s="142" t="s">
        <v>101</v>
      </c>
      <c r="D29" s="142" t="s">
        <v>63</v>
      </c>
      <c r="E29" s="142" t="s">
        <v>148</v>
      </c>
      <c r="F29" s="142" t="s">
        <v>149</v>
      </c>
      <c r="G29" s="142" t="s">
        <v>2</v>
      </c>
      <c r="H29" s="147"/>
      <c r="I29" s="147"/>
      <c r="J29" s="147"/>
      <c r="K29" s="147"/>
      <c r="L29" s="147"/>
      <c r="M29" s="148">
        <v>53000</v>
      </c>
      <c r="N29" s="149">
        <v>12900</v>
      </c>
      <c r="O29" s="149">
        <v>12900</v>
      </c>
      <c r="P29" s="149">
        <v>25800</v>
      </c>
      <c r="Q29" s="149">
        <v>12800</v>
      </c>
      <c r="R29" s="149">
        <v>38600</v>
      </c>
      <c r="S29" s="149">
        <v>12900</v>
      </c>
      <c r="T29" s="150">
        <v>0</v>
      </c>
      <c r="U29" s="150">
        <v>0</v>
      </c>
      <c r="V29" s="161"/>
    </row>
    <row r="30" spans="1:22" ht="25.5" outlineLevel="5">
      <c r="A30" s="145" t="s">
        <v>4</v>
      </c>
      <c r="B30" s="146"/>
      <c r="C30" s="142" t="s">
        <v>101</v>
      </c>
      <c r="D30" s="142" t="s">
        <v>63</v>
      </c>
      <c r="E30" s="142" t="s">
        <v>176</v>
      </c>
      <c r="F30" s="142" t="s">
        <v>150</v>
      </c>
      <c r="G30" s="142" t="s">
        <v>5</v>
      </c>
      <c r="H30" s="147"/>
      <c r="I30" s="147"/>
      <c r="J30" s="147"/>
      <c r="K30" s="147"/>
      <c r="L30" s="147"/>
      <c r="M30" s="148">
        <v>16000</v>
      </c>
      <c r="N30" s="149">
        <v>3800</v>
      </c>
      <c r="O30" s="149">
        <v>3900</v>
      </c>
      <c r="P30" s="149">
        <v>7700</v>
      </c>
      <c r="Q30" s="149">
        <v>3900</v>
      </c>
      <c r="R30" s="149">
        <v>11600</v>
      </c>
      <c r="S30" s="149">
        <v>3900</v>
      </c>
      <c r="T30" s="150">
        <v>0</v>
      </c>
      <c r="U30" s="150">
        <v>0</v>
      </c>
      <c r="V30" s="161"/>
    </row>
    <row r="31" spans="1:22" ht="47.25" outlineLevel="5">
      <c r="A31" s="83" t="s">
        <v>83</v>
      </c>
      <c r="B31" s="146"/>
      <c r="C31" s="142" t="s">
        <v>101</v>
      </c>
      <c r="D31" s="142" t="s">
        <v>63</v>
      </c>
      <c r="E31" s="142" t="s">
        <v>177</v>
      </c>
      <c r="F31" s="142" t="s">
        <v>0</v>
      </c>
      <c r="G31" s="142" t="s">
        <v>0</v>
      </c>
      <c r="H31" s="147"/>
      <c r="I31" s="147"/>
      <c r="J31" s="147"/>
      <c r="K31" s="147"/>
      <c r="L31" s="147"/>
      <c r="M31" s="151">
        <f>SUM(M32:M33)</f>
        <v>140300</v>
      </c>
      <c r="N31" s="149"/>
      <c r="O31" s="149"/>
      <c r="P31" s="149"/>
      <c r="Q31" s="149"/>
      <c r="R31" s="149"/>
      <c r="S31" s="149"/>
      <c r="T31" s="150"/>
      <c r="U31" s="150"/>
      <c r="V31" s="161"/>
    </row>
    <row r="32" spans="1:22" ht="15" outlineLevel="5">
      <c r="A32" s="145" t="s">
        <v>1</v>
      </c>
      <c r="B32" s="146"/>
      <c r="C32" s="142" t="s">
        <v>101</v>
      </c>
      <c r="D32" s="142" t="s">
        <v>63</v>
      </c>
      <c r="E32" s="142" t="s">
        <v>177</v>
      </c>
      <c r="F32" s="142" t="s">
        <v>149</v>
      </c>
      <c r="G32" s="142" t="s">
        <v>2</v>
      </c>
      <c r="H32" s="147"/>
      <c r="I32" s="147"/>
      <c r="J32" s="147"/>
      <c r="K32" s="147"/>
      <c r="L32" s="147"/>
      <c r="M32" s="148">
        <v>107800</v>
      </c>
      <c r="N32" s="149">
        <v>16000</v>
      </c>
      <c r="O32" s="149">
        <v>16000</v>
      </c>
      <c r="P32" s="149">
        <v>32000</v>
      </c>
      <c r="Q32" s="149">
        <v>16000</v>
      </c>
      <c r="R32" s="149">
        <v>48000</v>
      </c>
      <c r="S32" s="149">
        <v>15900</v>
      </c>
      <c r="T32" s="150">
        <v>0</v>
      </c>
      <c r="U32" s="150">
        <v>0</v>
      </c>
      <c r="V32" s="161"/>
    </row>
    <row r="33" spans="1:22" ht="25.5" outlineLevel="4">
      <c r="A33" s="145" t="s">
        <v>4</v>
      </c>
      <c r="B33" s="152"/>
      <c r="C33" s="142" t="s">
        <v>101</v>
      </c>
      <c r="D33" s="142" t="s">
        <v>63</v>
      </c>
      <c r="E33" s="142" t="s">
        <v>177</v>
      </c>
      <c r="F33" s="142" t="s">
        <v>150</v>
      </c>
      <c r="G33" s="142" t="s">
        <v>5</v>
      </c>
      <c r="H33" s="147"/>
      <c r="I33" s="147"/>
      <c r="J33" s="147"/>
      <c r="K33" s="147"/>
      <c r="L33" s="147"/>
      <c r="M33" s="148">
        <v>32500</v>
      </c>
      <c r="N33" s="149">
        <v>4800</v>
      </c>
      <c r="O33" s="149">
        <v>4800</v>
      </c>
      <c r="P33" s="149">
        <v>9600</v>
      </c>
      <c r="Q33" s="149">
        <v>4800</v>
      </c>
      <c r="R33" s="149">
        <v>14400</v>
      </c>
      <c r="S33" s="149">
        <v>4900</v>
      </c>
      <c r="T33" s="150">
        <v>0</v>
      </c>
      <c r="U33" s="150">
        <v>0</v>
      </c>
      <c r="V33" s="161"/>
    </row>
    <row r="34" spans="1:22" ht="78.75" customHeight="1" outlineLevel="4">
      <c r="A34" s="118" t="s">
        <v>102</v>
      </c>
      <c r="B34" s="152"/>
      <c r="C34" s="142" t="s">
        <v>101</v>
      </c>
      <c r="D34" s="142" t="s">
        <v>63</v>
      </c>
      <c r="E34" s="142" t="s">
        <v>178</v>
      </c>
      <c r="F34" s="142" t="s">
        <v>0</v>
      </c>
      <c r="G34" s="142" t="s">
        <v>0</v>
      </c>
      <c r="H34" s="147"/>
      <c r="I34" s="147"/>
      <c r="J34" s="147"/>
      <c r="K34" s="147"/>
      <c r="L34" s="147"/>
      <c r="M34" s="151">
        <f>SUM(M35:M43)</f>
        <v>70600</v>
      </c>
      <c r="N34" s="149"/>
      <c r="O34" s="149"/>
      <c r="P34" s="149"/>
      <c r="Q34" s="149"/>
      <c r="R34" s="149"/>
      <c r="S34" s="149"/>
      <c r="T34" s="150"/>
      <c r="U34" s="150"/>
      <c r="V34" s="161"/>
    </row>
    <row r="35" spans="1:22" ht="15" outlineLevel="4">
      <c r="A35" s="145" t="s">
        <v>1</v>
      </c>
      <c r="B35" s="152"/>
      <c r="C35" s="142" t="s">
        <v>101</v>
      </c>
      <c r="D35" s="142" t="s">
        <v>63</v>
      </c>
      <c r="E35" s="142" t="s">
        <v>178</v>
      </c>
      <c r="F35" s="153" t="s">
        <v>149</v>
      </c>
      <c r="G35" s="153" t="s">
        <v>2</v>
      </c>
      <c r="H35" s="147"/>
      <c r="I35" s="147"/>
      <c r="J35" s="147"/>
      <c r="K35" s="147"/>
      <c r="L35" s="147"/>
      <c r="M35" s="148">
        <v>17400</v>
      </c>
      <c r="N35" s="149">
        <v>22700</v>
      </c>
      <c r="O35" s="149">
        <v>22700</v>
      </c>
      <c r="P35" s="149">
        <v>45400</v>
      </c>
      <c r="Q35" s="149">
        <v>22700</v>
      </c>
      <c r="R35" s="149">
        <v>68100</v>
      </c>
      <c r="S35" s="149">
        <v>22600</v>
      </c>
      <c r="T35" s="150">
        <v>0</v>
      </c>
      <c r="U35" s="150">
        <v>0</v>
      </c>
      <c r="V35" s="161"/>
    </row>
    <row r="36" spans="1:22" ht="25.5" outlineLevel="4">
      <c r="A36" s="145" t="s">
        <v>4</v>
      </c>
      <c r="B36" s="152"/>
      <c r="C36" s="142" t="s">
        <v>101</v>
      </c>
      <c r="D36" s="142" t="s">
        <v>63</v>
      </c>
      <c r="E36" s="142" t="s">
        <v>178</v>
      </c>
      <c r="F36" s="153" t="s">
        <v>150</v>
      </c>
      <c r="G36" s="153" t="s">
        <v>5</v>
      </c>
      <c r="H36" s="147"/>
      <c r="I36" s="147"/>
      <c r="J36" s="147"/>
      <c r="K36" s="147"/>
      <c r="L36" s="147"/>
      <c r="M36" s="148">
        <v>5300</v>
      </c>
      <c r="N36" s="149">
        <v>6800</v>
      </c>
      <c r="O36" s="149">
        <v>6800</v>
      </c>
      <c r="P36" s="149">
        <v>13600</v>
      </c>
      <c r="Q36" s="149">
        <v>6900</v>
      </c>
      <c r="R36" s="149">
        <v>20500</v>
      </c>
      <c r="S36" s="149">
        <v>6900</v>
      </c>
      <c r="T36" s="150">
        <v>0</v>
      </c>
      <c r="U36" s="150">
        <v>0</v>
      </c>
      <c r="V36" s="161"/>
    </row>
    <row r="37" spans="1:22" ht="15" outlineLevel="4">
      <c r="A37" s="145" t="s">
        <v>9</v>
      </c>
      <c r="B37" s="152"/>
      <c r="C37" s="142" t="s">
        <v>101</v>
      </c>
      <c r="D37" s="142" t="s">
        <v>63</v>
      </c>
      <c r="E37" s="142" t="s">
        <v>178</v>
      </c>
      <c r="F37" s="153" t="s">
        <v>120</v>
      </c>
      <c r="G37" s="153" t="s">
        <v>10</v>
      </c>
      <c r="H37" s="147"/>
      <c r="I37" s="147"/>
      <c r="J37" s="147"/>
      <c r="K37" s="147"/>
      <c r="L37" s="147"/>
      <c r="M37" s="148">
        <v>0</v>
      </c>
      <c r="N37" s="149">
        <v>5000</v>
      </c>
      <c r="O37" s="149">
        <v>5000</v>
      </c>
      <c r="P37" s="149">
        <v>10000</v>
      </c>
      <c r="Q37" s="149">
        <v>5000</v>
      </c>
      <c r="R37" s="149">
        <v>15000</v>
      </c>
      <c r="S37" s="149">
        <v>3000</v>
      </c>
      <c r="T37" s="150">
        <v>0</v>
      </c>
      <c r="U37" s="150">
        <v>0</v>
      </c>
      <c r="V37" s="161"/>
    </row>
    <row r="38" spans="1:22" ht="15" outlineLevel="4">
      <c r="A38" s="145" t="s">
        <v>12</v>
      </c>
      <c r="B38" s="152"/>
      <c r="C38" s="142" t="s">
        <v>101</v>
      </c>
      <c r="D38" s="142" t="s">
        <v>63</v>
      </c>
      <c r="E38" s="142" t="s">
        <v>178</v>
      </c>
      <c r="F38" s="153" t="s">
        <v>121</v>
      </c>
      <c r="G38" s="153" t="s">
        <v>13</v>
      </c>
      <c r="H38" s="147"/>
      <c r="I38" s="147"/>
      <c r="J38" s="147"/>
      <c r="K38" s="147"/>
      <c r="L38" s="147"/>
      <c r="M38" s="148">
        <v>4900</v>
      </c>
      <c r="N38" s="149">
        <v>2400</v>
      </c>
      <c r="O38" s="149">
        <v>2400</v>
      </c>
      <c r="P38" s="149">
        <v>4800</v>
      </c>
      <c r="Q38" s="149">
        <v>2400</v>
      </c>
      <c r="R38" s="149">
        <v>7200</v>
      </c>
      <c r="S38" s="149">
        <v>2400</v>
      </c>
      <c r="T38" s="150">
        <v>0</v>
      </c>
      <c r="U38" s="150">
        <v>0</v>
      </c>
      <c r="V38" s="161"/>
    </row>
    <row r="39" spans="1:22" ht="25.5" outlineLevel="4">
      <c r="A39" s="145" t="s">
        <v>14</v>
      </c>
      <c r="B39" s="152"/>
      <c r="C39" s="142" t="s">
        <v>101</v>
      </c>
      <c r="D39" s="142" t="s">
        <v>63</v>
      </c>
      <c r="E39" s="142" t="s">
        <v>178</v>
      </c>
      <c r="F39" s="153" t="s">
        <v>121</v>
      </c>
      <c r="G39" s="153" t="s">
        <v>15</v>
      </c>
      <c r="H39" s="147"/>
      <c r="I39" s="147"/>
      <c r="J39" s="147"/>
      <c r="K39" s="147"/>
      <c r="L39" s="147"/>
      <c r="M39" s="148"/>
      <c r="N39" s="149">
        <v>1000</v>
      </c>
      <c r="O39" s="149">
        <v>0</v>
      </c>
      <c r="P39" s="149">
        <v>1000</v>
      </c>
      <c r="Q39" s="149">
        <v>0</v>
      </c>
      <c r="R39" s="149">
        <v>1000</v>
      </c>
      <c r="S39" s="149">
        <v>0</v>
      </c>
      <c r="T39" s="150">
        <v>0</v>
      </c>
      <c r="U39" s="150">
        <v>0</v>
      </c>
      <c r="V39" s="161"/>
    </row>
    <row r="40" spans="1:22" ht="15" outlineLevel="4">
      <c r="A40" s="145" t="s">
        <v>16</v>
      </c>
      <c r="B40" s="152"/>
      <c r="C40" s="142" t="s">
        <v>101</v>
      </c>
      <c r="D40" s="142" t="s">
        <v>63</v>
      </c>
      <c r="E40" s="142" t="s">
        <v>178</v>
      </c>
      <c r="F40" s="153" t="s">
        <v>121</v>
      </c>
      <c r="G40" s="153" t="s">
        <v>17</v>
      </c>
      <c r="H40" s="147"/>
      <c r="I40" s="147"/>
      <c r="J40" s="147"/>
      <c r="K40" s="147"/>
      <c r="L40" s="147"/>
      <c r="M40" s="148">
        <v>0</v>
      </c>
      <c r="N40" s="149">
        <v>3500</v>
      </c>
      <c r="O40" s="149">
        <v>0</v>
      </c>
      <c r="P40" s="149">
        <v>3500</v>
      </c>
      <c r="Q40" s="149">
        <v>0</v>
      </c>
      <c r="R40" s="149">
        <v>3500</v>
      </c>
      <c r="S40" s="149">
        <v>0</v>
      </c>
      <c r="T40" s="150">
        <v>0</v>
      </c>
      <c r="U40" s="150">
        <v>0</v>
      </c>
      <c r="V40" s="161"/>
    </row>
    <row r="41" spans="1:22" ht="15" outlineLevel="4">
      <c r="A41" s="154" t="s">
        <v>98</v>
      </c>
      <c r="B41" s="152"/>
      <c r="C41" s="142" t="s">
        <v>101</v>
      </c>
      <c r="D41" s="142" t="s">
        <v>63</v>
      </c>
      <c r="E41" s="142" t="s">
        <v>178</v>
      </c>
      <c r="F41" s="153" t="s">
        <v>121</v>
      </c>
      <c r="G41" s="153" t="s">
        <v>8</v>
      </c>
      <c r="H41" s="147"/>
      <c r="I41" s="147"/>
      <c r="J41" s="147"/>
      <c r="K41" s="147"/>
      <c r="L41" s="147"/>
      <c r="M41" s="148">
        <v>0</v>
      </c>
      <c r="N41" s="149"/>
      <c r="O41" s="149"/>
      <c r="P41" s="149"/>
      <c r="Q41" s="149"/>
      <c r="R41" s="149"/>
      <c r="S41" s="149"/>
      <c r="T41" s="150"/>
      <c r="U41" s="150"/>
      <c r="V41" s="161"/>
    </row>
    <row r="42" spans="1:22" ht="25.5" outlineLevel="4">
      <c r="A42" s="145" t="s">
        <v>18</v>
      </c>
      <c r="B42" s="152"/>
      <c r="C42" s="142" t="s">
        <v>101</v>
      </c>
      <c r="D42" s="142" t="s">
        <v>63</v>
      </c>
      <c r="E42" s="142" t="s">
        <v>178</v>
      </c>
      <c r="F42" s="153" t="s">
        <v>121</v>
      </c>
      <c r="G42" s="153" t="s">
        <v>19</v>
      </c>
      <c r="H42" s="147"/>
      <c r="I42" s="147"/>
      <c r="J42" s="147"/>
      <c r="K42" s="147"/>
      <c r="L42" s="153" t="s">
        <v>66</v>
      </c>
      <c r="M42" s="148">
        <v>43000</v>
      </c>
      <c r="N42" s="149">
        <v>0</v>
      </c>
      <c r="O42" s="149">
        <v>17400</v>
      </c>
      <c r="P42" s="149">
        <v>17400</v>
      </c>
      <c r="Q42" s="149">
        <v>2000</v>
      </c>
      <c r="R42" s="149">
        <v>19400</v>
      </c>
      <c r="S42" s="149">
        <v>0</v>
      </c>
      <c r="T42" s="150">
        <v>0</v>
      </c>
      <c r="U42" s="150">
        <v>0</v>
      </c>
      <c r="V42" s="161"/>
    </row>
    <row r="43" spans="1:22" ht="63.75" outlineLevel="1" thickBot="1">
      <c r="A43" s="178" t="s">
        <v>106</v>
      </c>
      <c r="B43" s="152"/>
      <c r="C43" s="142" t="s">
        <v>101</v>
      </c>
      <c r="D43" s="142" t="s">
        <v>63</v>
      </c>
      <c r="E43" s="142" t="s">
        <v>178</v>
      </c>
      <c r="F43" s="153" t="s">
        <v>121</v>
      </c>
      <c r="G43" s="153" t="s">
        <v>105</v>
      </c>
      <c r="H43" s="147"/>
      <c r="I43" s="147"/>
      <c r="J43" s="147"/>
      <c r="K43" s="147"/>
      <c r="L43" s="153"/>
      <c r="M43" s="148">
        <v>0</v>
      </c>
      <c r="N43" s="149">
        <v>0</v>
      </c>
      <c r="O43" s="149">
        <v>17400</v>
      </c>
      <c r="P43" s="149">
        <v>17400</v>
      </c>
      <c r="Q43" s="149">
        <v>2000</v>
      </c>
      <c r="R43" s="149">
        <v>19400</v>
      </c>
      <c r="S43" s="149">
        <v>0</v>
      </c>
      <c r="T43" s="150">
        <v>0</v>
      </c>
      <c r="U43" s="150">
        <v>0</v>
      </c>
      <c r="V43" s="161"/>
    </row>
    <row r="44" spans="1:22" ht="174" outlineLevel="1" thickBot="1">
      <c r="A44" s="189" t="s">
        <v>167</v>
      </c>
      <c r="B44" s="190"/>
      <c r="C44" s="191" t="s">
        <v>101</v>
      </c>
      <c r="D44" s="191" t="s">
        <v>63</v>
      </c>
      <c r="E44" s="190">
        <v>5150000000</v>
      </c>
      <c r="F44" s="192" t="s">
        <v>0</v>
      </c>
      <c r="G44" s="193" t="s">
        <v>0</v>
      </c>
      <c r="H44" s="194"/>
      <c r="I44" s="194"/>
      <c r="J44" s="194"/>
      <c r="K44" s="194"/>
      <c r="L44" s="193"/>
      <c r="M44" s="195">
        <v>27000</v>
      </c>
      <c r="N44" s="149"/>
      <c r="O44" s="149"/>
      <c r="P44" s="149"/>
      <c r="Q44" s="149"/>
      <c r="R44" s="149"/>
      <c r="S44" s="149"/>
      <c r="T44" s="150"/>
      <c r="U44" s="196"/>
      <c r="V44" s="161"/>
    </row>
    <row r="45" spans="1:22" ht="48" outlineLevel="1" thickBot="1">
      <c r="A45" s="197" t="s">
        <v>180</v>
      </c>
      <c r="B45" s="198"/>
      <c r="C45" s="199" t="s">
        <v>101</v>
      </c>
      <c r="D45" s="200" t="s">
        <v>63</v>
      </c>
      <c r="E45" s="198">
        <v>5150110970</v>
      </c>
      <c r="F45" s="201" t="s">
        <v>0</v>
      </c>
      <c r="G45" s="153" t="s">
        <v>0</v>
      </c>
      <c r="H45" s="147"/>
      <c r="I45" s="147"/>
      <c r="J45" s="147"/>
      <c r="K45" s="147"/>
      <c r="L45" s="153"/>
      <c r="M45" s="148">
        <v>27000</v>
      </c>
      <c r="N45" s="149"/>
      <c r="O45" s="149"/>
      <c r="P45" s="149"/>
      <c r="Q45" s="149"/>
      <c r="R45" s="149"/>
      <c r="S45" s="149"/>
      <c r="T45" s="150"/>
      <c r="U45" s="196"/>
      <c r="V45" s="161"/>
    </row>
    <row r="46" spans="1:22" ht="48" outlineLevel="1" thickBot="1">
      <c r="A46" s="197" t="s">
        <v>168</v>
      </c>
      <c r="B46" s="202"/>
      <c r="C46" s="199" t="s">
        <v>101</v>
      </c>
      <c r="D46" s="200" t="s">
        <v>63</v>
      </c>
      <c r="E46" s="198">
        <v>5150110970</v>
      </c>
      <c r="F46" s="203">
        <v>321</v>
      </c>
      <c r="G46" s="153" t="s">
        <v>147</v>
      </c>
      <c r="H46" s="147"/>
      <c r="I46" s="147"/>
      <c r="J46" s="147"/>
      <c r="K46" s="147"/>
      <c r="L46" s="153"/>
      <c r="M46" s="148">
        <v>27000</v>
      </c>
      <c r="N46" s="149"/>
      <c r="O46" s="149"/>
      <c r="P46" s="149"/>
      <c r="Q46" s="149"/>
      <c r="R46" s="149"/>
      <c r="S46" s="149"/>
      <c r="T46" s="150"/>
      <c r="U46" s="196"/>
      <c r="V46" s="161"/>
    </row>
    <row r="47" spans="1:22" ht="15.75" outlineLevel="1">
      <c r="A47" s="183" t="s">
        <v>152</v>
      </c>
      <c r="B47" s="179"/>
      <c r="C47" s="138" t="s">
        <v>101</v>
      </c>
      <c r="D47" s="138" t="s">
        <v>63</v>
      </c>
      <c r="E47" s="138" t="s">
        <v>179</v>
      </c>
      <c r="F47" s="139" t="s">
        <v>0</v>
      </c>
      <c r="G47" s="139" t="s">
        <v>0</v>
      </c>
      <c r="H47" s="180"/>
      <c r="I47" s="180"/>
      <c r="J47" s="180"/>
      <c r="K47" s="180"/>
      <c r="L47" s="139"/>
      <c r="M47" s="181">
        <f>SUM(M48+M51+M54)</f>
        <v>86500</v>
      </c>
      <c r="N47" s="182"/>
      <c r="O47" s="182"/>
      <c r="P47" s="182"/>
      <c r="Q47" s="182"/>
      <c r="R47" s="182"/>
      <c r="S47" s="182"/>
      <c r="T47" s="182"/>
      <c r="U47" s="182"/>
      <c r="V47" s="182"/>
    </row>
    <row r="48" spans="1:22" ht="47.25" outlineLevel="4">
      <c r="A48" s="170" t="s">
        <v>82</v>
      </c>
      <c r="B48" s="156"/>
      <c r="C48" s="142" t="s">
        <v>101</v>
      </c>
      <c r="D48" s="142" t="s">
        <v>63</v>
      </c>
      <c r="E48" s="142" t="s">
        <v>154</v>
      </c>
      <c r="F48" s="142" t="s">
        <v>0</v>
      </c>
      <c r="G48" s="157" t="s">
        <v>0</v>
      </c>
      <c r="H48" s="158"/>
      <c r="I48" s="158"/>
      <c r="J48" s="158"/>
      <c r="K48" s="158"/>
      <c r="L48" s="157"/>
      <c r="M48" s="151">
        <f>SUM(M49:M50)</f>
        <v>22000</v>
      </c>
      <c r="N48" s="149"/>
      <c r="O48" s="149"/>
      <c r="P48" s="149"/>
      <c r="Q48" s="149"/>
      <c r="R48" s="149"/>
      <c r="S48" s="149"/>
      <c r="T48" s="150"/>
      <c r="U48" s="150"/>
      <c r="V48" s="161"/>
    </row>
    <row r="49" spans="1:22" ht="15" outlineLevel="4">
      <c r="A49" s="145" t="s">
        <v>1</v>
      </c>
      <c r="B49" s="152"/>
      <c r="C49" s="142" t="s">
        <v>101</v>
      </c>
      <c r="D49" s="142" t="s">
        <v>63</v>
      </c>
      <c r="E49" s="142" t="s">
        <v>154</v>
      </c>
      <c r="F49" s="142" t="s">
        <v>149</v>
      </c>
      <c r="G49" s="153" t="s">
        <v>2</v>
      </c>
      <c r="H49" s="147"/>
      <c r="I49" s="147"/>
      <c r="J49" s="147"/>
      <c r="K49" s="147"/>
      <c r="L49" s="153"/>
      <c r="M49" s="159">
        <v>17000</v>
      </c>
      <c r="N49" s="149">
        <v>29400</v>
      </c>
      <c r="O49" s="149">
        <v>29400</v>
      </c>
      <c r="P49" s="149">
        <v>58800</v>
      </c>
      <c r="Q49" s="149">
        <v>29400</v>
      </c>
      <c r="R49" s="149">
        <v>88200</v>
      </c>
      <c r="S49" s="149">
        <v>29500</v>
      </c>
      <c r="T49" s="150">
        <v>0</v>
      </c>
      <c r="U49" s="150">
        <v>0</v>
      </c>
      <c r="V49" s="161"/>
    </row>
    <row r="50" spans="1:22" ht="25.5" outlineLevel="4">
      <c r="A50" s="145" t="s">
        <v>4</v>
      </c>
      <c r="B50" s="152"/>
      <c r="C50" s="142" t="s">
        <v>101</v>
      </c>
      <c r="D50" s="142" t="s">
        <v>63</v>
      </c>
      <c r="E50" s="142" t="s">
        <v>154</v>
      </c>
      <c r="F50" s="142" t="s">
        <v>150</v>
      </c>
      <c r="G50" s="153" t="s">
        <v>5</v>
      </c>
      <c r="H50" s="147"/>
      <c r="I50" s="147"/>
      <c r="J50" s="147"/>
      <c r="K50" s="147"/>
      <c r="L50" s="153"/>
      <c r="M50" s="148">
        <v>5000</v>
      </c>
      <c r="N50" s="149">
        <v>8900</v>
      </c>
      <c r="O50" s="149">
        <v>8900</v>
      </c>
      <c r="P50" s="149">
        <v>17800</v>
      </c>
      <c r="Q50" s="149">
        <v>8900</v>
      </c>
      <c r="R50" s="149">
        <v>26700</v>
      </c>
      <c r="S50" s="149">
        <v>8800</v>
      </c>
      <c r="T50" s="150">
        <v>0</v>
      </c>
      <c r="U50" s="150">
        <v>0</v>
      </c>
      <c r="V50" s="161"/>
    </row>
    <row r="51" spans="1:22" ht="47.25" outlineLevel="4">
      <c r="A51" s="83" t="s">
        <v>83</v>
      </c>
      <c r="B51" s="152"/>
      <c r="C51" s="142" t="s">
        <v>101</v>
      </c>
      <c r="D51" s="142" t="s">
        <v>63</v>
      </c>
      <c r="E51" s="142" t="s">
        <v>155</v>
      </c>
      <c r="F51" s="142" t="s">
        <v>0</v>
      </c>
      <c r="G51" s="153" t="s">
        <v>0</v>
      </c>
      <c r="H51" s="147"/>
      <c r="I51" s="147"/>
      <c r="J51" s="147"/>
      <c r="K51" s="147"/>
      <c r="L51" s="153"/>
      <c r="M51" s="151">
        <f>SUM(M52:M53)</f>
        <v>45000</v>
      </c>
      <c r="N51" s="149"/>
      <c r="O51" s="149"/>
      <c r="P51" s="149"/>
      <c r="Q51" s="149"/>
      <c r="R51" s="149"/>
      <c r="S51" s="149"/>
      <c r="T51" s="150"/>
      <c r="U51" s="150"/>
      <c r="V51" s="161"/>
    </row>
    <row r="52" spans="1:22" ht="15" outlineLevel="4">
      <c r="A52" s="145" t="s">
        <v>1</v>
      </c>
      <c r="B52" s="152"/>
      <c r="C52" s="142" t="s">
        <v>101</v>
      </c>
      <c r="D52" s="142" t="s">
        <v>63</v>
      </c>
      <c r="E52" s="142" t="s">
        <v>155</v>
      </c>
      <c r="F52" s="142" t="s">
        <v>149</v>
      </c>
      <c r="G52" s="153" t="s">
        <v>2</v>
      </c>
      <c r="H52" s="147"/>
      <c r="I52" s="147"/>
      <c r="J52" s="147"/>
      <c r="K52" s="147"/>
      <c r="L52" s="153"/>
      <c r="M52" s="148">
        <v>34600</v>
      </c>
      <c r="N52" s="149">
        <v>36700</v>
      </c>
      <c r="O52" s="149">
        <v>36700</v>
      </c>
      <c r="P52" s="149">
        <v>73400</v>
      </c>
      <c r="Q52" s="149">
        <v>36700</v>
      </c>
      <c r="R52" s="149">
        <v>110100</v>
      </c>
      <c r="S52" s="149">
        <v>36700</v>
      </c>
      <c r="T52" s="150">
        <v>0</v>
      </c>
      <c r="U52" s="150">
        <v>0</v>
      </c>
      <c r="V52" s="161"/>
    </row>
    <row r="53" spans="1:22" ht="18" customHeight="1" outlineLevel="4">
      <c r="A53" s="145" t="s">
        <v>4</v>
      </c>
      <c r="B53" s="152"/>
      <c r="C53" s="142" t="s">
        <v>101</v>
      </c>
      <c r="D53" s="142" t="s">
        <v>63</v>
      </c>
      <c r="E53" s="142" t="s">
        <v>155</v>
      </c>
      <c r="F53" s="142" t="s">
        <v>150</v>
      </c>
      <c r="G53" s="153" t="s">
        <v>5</v>
      </c>
      <c r="H53" s="147"/>
      <c r="I53" s="147"/>
      <c r="J53" s="147"/>
      <c r="K53" s="147"/>
      <c r="L53" s="153"/>
      <c r="M53" s="148">
        <v>10400</v>
      </c>
      <c r="N53" s="149">
        <v>11100</v>
      </c>
      <c r="O53" s="149">
        <v>11100</v>
      </c>
      <c r="P53" s="149">
        <v>22200</v>
      </c>
      <c r="Q53" s="149">
        <v>11100</v>
      </c>
      <c r="R53" s="149">
        <v>33300</v>
      </c>
      <c r="S53" s="149">
        <v>11100</v>
      </c>
      <c r="T53" s="150">
        <v>0</v>
      </c>
      <c r="U53" s="150">
        <v>0</v>
      </c>
      <c r="V53" s="161"/>
    </row>
    <row r="54" spans="1:22" ht="47.25" outlineLevel="4">
      <c r="A54" s="118" t="s">
        <v>103</v>
      </c>
      <c r="B54" s="152"/>
      <c r="C54" s="153" t="s">
        <v>101</v>
      </c>
      <c r="D54" s="153" t="s">
        <v>63</v>
      </c>
      <c r="E54" s="153" t="s">
        <v>153</v>
      </c>
      <c r="F54" s="153" t="s">
        <v>0</v>
      </c>
      <c r="G54" s="153" t="s">
        <v>0</v>
      </c>
      <c r="H54" s="147"/>
      <c r="I54" s="147"/>
      <c r="J54" s="147"/>
      <c r="K54" s="147"/>
      <c r="L54" s="153"/>
      <c r="M54" s="151">
        <f>SUM(M55:M58)</f>
        <v>19500</v>
      </c>
      <c r="N54" s="149"/>
      <c r="O54" s="149"/>
      <c r="P54" s="149"/>
      <c r="Q54" s="149"/>
      <c r="R54" s="149"/>
      <c r="S54" s="149"/>
      <c r="T54" s="150"/>
      <c r="U54" s="150"/>
      <c r="V54" s="161"/>
    </row>
    <row r="55" spans="1:22" ht="15" outlineLevel="4">
      <c r="A55" s="145" t="s">
        <v>1</v>
      </c>
      <c r="B55" s="152"/>
      <c r="C55" s="153" t="s">
        <v>101</v>
      </c>
      <c r="D55" s="153" t="s">
        <v>63</v>
      </c>
      <c r="E55" s="153" t="s">
        <v>153</v>
      </c>
      <c r="F55" s="153" t="s">
        <v>149</v>
      </c>
      <c r="G55" s="153" t="s">
        <v>2</v>
      </c>
      <c r="H55" s="147"/>
      <c r="I55" s="147"/>
      <c r="J55" s="147"/>
      <c r="K55" s="147"/>
      <c r="L55" s="153"/>
      <c r="M55" s="148">
        <v>5600</v>
      </c>
      <c r="N55" s="149">
        <v>24600</v>
      </c>
      <c r="O55" s="149">
        <v>24600</v>
      </c>
      <c r="P55" s="149">
        <v>49200</v>
      </c>
      <c r="Q55" s="149">
        <v>24600</v>
      </c>
      <c r="R55" s="149">
        <v>73800</v>
      </c>
      <c r="S55" s="149">
        <v>24500</v>
      </c>
      <c r="T55" s="150">
        <v>0</v>
      </c>
      <c r="U55" s="150">
        <v>0</v>
      </c>
      <c r="V55" s="161"/>
    </row>
    <row r="56" spans="1:22" ht="25.5" outlineLevel="4">
      <c r="A56" s="145" t="s">
        <v>4</v>
      </c>
      <c r="B56" s="152"/>
      <c r="C56" s="153" t="s">
        <v>101</v>
      </c>
      <c r="D56" s="153" t="s">
        <v>63</v>
      </c>
      <c r="E56" s="153" t="s">
        <v>153</v>
      </c>
      <c r="F56" s="153" t="s">
        <v>150</v>
      </c>
      <c r="G56" s="153" t="s">
        <v>5</v>
      </c>
      <c r="H56" s="147"/>
      <c r="I56" s="147"/>
      <c r="J56" s="147"/>
      <c r="K56" s="147"/>
      <c r="L56" s="153"/>
      <c r="M56" s="148">
        <v>1900</v>
      </c>
      <c r="N56" s="149">
        <v>7500</v>
      </c>
      <c r="O56" s="149">
        <v>7400</v>
      </c>
      <c r="P56" s="149">
        <v>14900</v>
      </c>
      <c r="Q56" s="149">
        <v>7400</v>
      </c>
      <c r="R56" s="149">
        <v>22300</v>
      </c>
      <c r="S56" s="149">
        <v>7400</v>
      </c>
      <c r="T56" s="150">
        <v>0</v>
      </c>
      <c r="U56" s="150">
        <v>0</v>
      </c>
      <c r="V56" s="161"/>
    </row>
    <row r="57" spans="1:22" ht="25.5" outlineLevel="4">
      <c r="A57" s="145" t="s">
        <v>18</v>
      </c>
      <c r="B57" s="152"/>
      <c r="C57" s="153" t="s">
        <v>101</v>
      </c>
      <c r="D57" s="153" t="s">
        <v>63</v>
      </c>
      <c r="E57" s="153" t="s">
        <v>153</v>
      </c>
      <c r="F57" s="153" t="s">
        <v>120</v>
      </c>
      <c r="G57" s="153" t="s">
        <v>10</v>
      </c>
      <c r="H57" s="147"/>
      <c r="I57" s="147"/>
      <c r="J57" s="147"/>
      <c r="K57" s="147"/>
      <c r="L57" s="153"/>
      <c r="M57" s="148">
        <v>12000</v>
      </c>
      <c r="N57" s="149">
        <v>4500</v>
      </c>
      <c r="O57" s="149">
        <v>63000</v>
      </c>
      <c r="P57" s="149">
        <v>67500</v>
      </c>
      <c r="Q57" s="149">
        <v>3000</v>
      </c>
      <c r="R57" s="149">
        <v>70500</v>
      </c>
      <c r="S57" s="149">
        <v>2000</v>
      </c>
      <c r="T57" s="150">
        <v>0</v>
      </c>
      <c r="U57" s="150">
        <v>0</v>
      </c>
      <c r="V57" s="161"/>
    </row>
    <row r="58" spans="1:22" ht="63.75" outlineLevel="4" thickBot="1">
      <c r="A58" s="155" t="s">
        <v>106</v>
      </c>
      <c r="B58" s="152"/>
      <c r="C58" s="153" t="s">
        <v>101</v>
      </c>
      <c r="D58" s="153" t="s">
        <v>63</v>
      </c>
      <c r="E58" s="153" t="s">
        <v>153</v>
      </c>
      <c r="F58" s="153" t="s">
        <v>104</v>
      </c>
      <c r="G58" s="153" t="s">
        <v>105</v>
      </c>
      <c r="H58" s="147"/>
      <c r="I58" s="147"/>
      <c r="J58" s="147"/>
      <c r="K58" s="147"/>
      <c r="L58" s="153"/>
      <c r="M58" s="148"/>
      <c r="N58" s="149">
        <v>4500</v>
      </c>
      <c r="O58" s="149">
        <v>63000</v>
      </c>
      <c r="P58" s="149">
        <v>67500</v>
      </c>
      <c r="Q58" s="149">
        <v>3000</v>
      </c>
      <c r="R58" s="149">
        <v>70500</v>
      </c>
      <c r="S58" s="149">
        <v>2000</v>
      </c>
      <c r="T58" s="150">
        <v>0</v>
      </c>
      <c r="U58" s="150">
        <v>0</v>
      </c>
      <c r="V58" s="161"/>
    </row>
    <row r="59" spans="1:22" ht="31.5">
      <c r="A59" s="77" t="s">
        <v>107</v>
      </c>
      <c r="B59" s="137"/>
      <c r="C59" s="138" t="s">
        <v>101</v>
      </c>
      <c r="D59" s="138" t="s">
        <v>68</v>
      </c>
      <c r="E59" s="173" t="s">
        <v>118</v>
      </c>
      <c r="F59" s="139" t="s">
        <v>0</v>
      </c>
      <c r="G59" s="139" t="s">
        <v>0</v>
      </c>
      <c r="H59" s="140"/>
      <c r="I59" s="140"/>
      <c r="J59" s="140"/>
      <c r="K59" s="140"/>
      <c r="L59" s="140"/>
      <c r="M59" s="141">
        <f>SUM(M61+M64+M67)</f>
        <v>141100</v>
      </c>
      <c r="N59" s="149"/>
      <c r="O59" s="149"/>
      <c r="P59" s="149"/>
      <c r="Q59" s="149"/>
      <c r="R59" s="149"/>
      <c r="S59" s="149"/>
      <c r="T59" s="150"/>
      <c r="U59" s="160"/>
      <c r="V59" s="161"/>
    </row>
    <row r="60" spans="1:22" ht="31.5">
      <c r="A60" s="184" t="s">
        <v>156</v>
      </c>
      <c r="B60" s="69"/>
      <c r="C60" s="175" t="s">
        <v>101</v>
      </c>
      <c r="D60" s="175" t="s">
        <v>68</v>
      </c>
      <c r="E60" s="134" t="s">
        <v>157</v>
      </c>
      <c r="F60" s="157" t="s">
        <v>0</v>
      </c>
      <c r="G60" s="157" t="s">
        <v>0</v>
      </c>
      <c r="H60" s="176"/>
      <c r="I60" s="176"/>
      <c r="J60" s="176"/>
      <c r="K60" s="176"/>
      <c r="L60" s="176"/>
      <c r="M60" s="177"/>
      <c r="N60" s="49"/>
      <c r="O60" s="49"/>
      <c r="P60" s="49"/>
      <c r="Q60" s="49"/>
      <c r="R60" s="49"/>
      <c r="S60" s="49"/>
      <c r="T60" s="50"/>
      <c r="U60" s="50"/>
      <c r="V60" s="161"/>
    </row>
    <row r="61" spans="1:22" ht="47.25">
      <c r="A61" s="170" t="s">
        <v>82</v>
      </c>
      <c r="B61" s="68"/>
      <c r="C61" s="142" t="s">
        <v>101</v>
      </c>
      <c r="D61" s="142" t="s">
        <v>68</v>
      </c>
      <c r="E61" s="142" t="s">
        <v>158</v>
      </c>
      <c r="F61" s="142" t="s">
        <v>0</v>
      </c>
      <c r="G61" s="142" t="s">
        <v>0</v>
      </c>
      <c r="H61" s="143"/>
      <c r="I61" s="143"/>
      <c r="J61" s="143"/>
      <c r="K61" s="143"/>
      <c r="L61" s="143"/>
      <c r="M61" s="144">
        <f>SUM(M62:M63)</f>
        <v>44000</v>
      </c>
      <c r="N61" s="49">
        <v>471710</v>
      </c>
      <c r="O61" s="49">
        <v>1610845</v>
      </c>
      <c r="P61" s="49">
        <v>2082555</v>
      </c>
      <c r="Q61" s="49">
        <v>438910</v>
      </c>
      <c r="R61" s="49">
        <v>2521465</v>
      </c>
      <c r="S61" s="49">
        <v>446680</v>
      </c>
      <c r="T61" s="50">
        <v>0</v>
      </c>
      <c r="U61" s="50">
        <v>0</v>
      </c>
      <c r="V61" s="161"/>
    </row>
    <row r="62" spans="1:22" ht="13.5" customHeight="1">
      <c r="A62" s="145" t="s">
        <v>1</v>
      </c>
      <c r="B62" s="146"/>
      <c r="C62" s="142" t="s">
        <v>101</v>
      </c>
      <c r="D62" s="142" t="s">
        <v>68</v>
      </c>
      <c r="E62" s="142" t="s">
        <v>158</v>
      </c>
      <c r="F62" s="142" t="s">
        <v>149</v>
      </c>
      <c r="G62" s="142" t="s">
        <v>2</v>
      </c>
      <c r="H62" s="147"/>
      <c r="I62" s="147"/>
      <c r="J62" s="147"/>
      <c r="K62" s="147"/>
      <c r="L62" s="147"/>
      <c r="M62" s="148">
        <v>33000</v>
      </c>
      <c r="N62" s="1"/>
      <c r="O62" s="1"/>
      <c r="P62" s="1"/>
      <c r="Q62" s="1"/>
      <c r="R62" s="1"/>
      <c r="S62" s="1"/>
      <c r="T62" s="1"/>
      <c r="U62" s="1"/>
      <c r="V62" s="162"/>
    </row>
    <row r="63" spans="1:22" ht="25.5">
      <c r="A63" s="145" t="s">
        <v>4</v>
      </c>
      <c r="B63" s="146"/>
      <c r="C63" s="142" t="s">
        <v>101</v>
      </c>
      <c r="D63" s="142" t="s">
        <v>68</v>
      </c>
      <c r="E63" s="142" t="s">
        <v>158</v>
      </c>
      <c r="F63" s="142" t="s">
        <v>150</v>
      </c>
      <c r="G63" s="142" t="s">
        <v>5</v>
      </c>
      <c r="H63" s="147"/>
      <c r="I63" s="147"/>
      <c r="J63" s="147"/>
      <c r="K63" s="147"/>
      <c r="L63" s="147"/>
      <c r="M63" s="148">
        <v>11000</v>
      </c>
      <c r="N63" s="44"/>
      <c r="O63" s="44"/>
      <c r="P63" s="44"/>
      <c r="Q63" s="44"/>
      <c r="R63" s="44"/>
      <c r="S63" s="44"/>
      <c r="T63" s="44"/>
      <c r="U63" s="44"/>
      <c r="V63" s="163"/>
    </row>
    <row r="64" spans="1:22" ht="47.25">
      <c r="A64" s="83" t="s">
        <v>83</v>
      </c>
      <c r="B64" s="146"/>
      <c r="C64" s="142" t="s">
        <v>101</v>
      </c>
      <c r="D64" s="142" t="s">
        <v>68</v>
      </c>
      <c r="E64" s="142" t="s">
        <v>159</v>
      </c>
      <c r="F64" s="142" t="s">
        <v>0</v>
      </c>
      <c r="G64" s="142" t="s">
        <v>0</v>
      </c>
      <c r="H64" s="147"/>
      <c r="I64" s="147"/>
      <c r="J64" s="147"/>
      <c r="K64" s="147"/>
      <c r="L64" s="147"/>
      <c r="M64" s="151">
        <f>SUM(M65:M66)</f>
        <v>88600</v>
      </c>
      <c r="V64" s="164"/>
    </row>
    <row r="65" spans="1:22" ht="13.5" customHeight="1">
      <c r="A65" s="145" t="s">
        <v>1</v>
      </c>
      <c r="B65" s="146"/>
      <c r="C65" s="142" t="s">
        <v>101</v>
      </c>
      <c r="D65" s="142" t="s">
        <v>68</v>
      </c>
      <c r="E65" s="142" t="s">
        <v>159</v>
      </c>
      <c r="F65" s="142" t="s">
        <v>149</v>
      </c>
      <c r="G65" s="142" t="s">
        <v>2</v>
      </c>
      <c r="H65" s="147"/>
      <c r="I65" s="147"/>
      <c r="J65" s="147"/>
      <c r="K65" s="147"/>
      <c r="L65" s="147"/>
      <c r="M65" s="148">
        <v>68100</v>
      </c>
      <c r="V65" s="164"/>
    </row>
    <row r="66" spans="1:22" ht="25.5">
      <c r="A66" s="145" t="s">
        <v>4</v>
      </c>
      <c r="B66" s="152"/>
      <c r="C66" s="142" t="s">
        <v>101</v>
      </c>
      <c r="D66" s="142" t="s">
        <v>68</v>
      </c>
      <c r="E66" s="142" t="s">
        <v>159</v>
      </c>
      <c r="F66" s="142" t="s">
        <v>150</v>
      </c>
      <c r="G66" s="142" t="s">
        <v>5</v>
      </c>
      <c r="H66" s="147"/>
      <c r="I66" s="147"/>
      <c r="J66" s="147"/>
      <c r="K66" s="147"/>
      <c r="L66" s="147"/>
      <c r="M66" s="148">
        <v>20500</v>
      </c>
      <c r="N66" s="44"/>
      <c r="O66" s="44"/>
      <c r="P66" s="44"/>
      <c r="Q66" s="44"/>
      <c r="R66" s="44"/>
      <c r="S66" s="44"/>
      <c r="T66" s="44"/>
      <c r="U66" s="44"/>
      <c r="V66" s="163"/>
    </row>
    <row r="67" spans="1:22" ht="47.25">
      <c r="A67" s="118" t="s">
        <v>108</v>
      </c>
      <c r="B67" s="152"/>
      <c r="C67" s="142" t="s">
        <v>101</v>
      </c>
      <c r="D67" s="142" t="s">
        <v>68</v>
      </c>
      <c r="E67" s="142" t="s">
        <v>160</v>
      </c>
      <c r="F67" s="142" t="s">
        <v>0</v>
      </c>
      <c r="G67" s="142" t="s">
        <v>0</v>
      </c>
      <c r="H67" s="147"/>
      <c r="I67" s="147"/>
      <c r="J67" s="147"/>
      <c r="K67" s="147"/>
      <c r="L67" s="147"/>
      <c r="M67" s="151">
        <f>SUM(M68+M69)</f>
        <v>8500</v>
      </c>
      <c r="V67" s="164"/>
    </row>
    <row r="68" spans="1:22" ht="13.5" customHeight="1">
      <c r="A68" s="145" t="s">
        <v>1</v>
      </c>
      <c r="B68" s="152"/>
      <c r="C68" s="142" t="s">
        <v>101</v>
      </c>
      <c r="D68" s="142" t="s">
        <v>68</v>
      </c>
      <c r="E68" s="142" t="s">
        <v>160</v>
      </c>
      <c r="F68" s="153" t="s">
        <v>149</v>
      </c>
      <c r="G68" s="153" t="s">
        <v>2</v>
      </c>
      <c r="H68" s="147"/>
      <c r="I68" s="147"/>
      <c r="J68" s="147"/>
      <c r="K68" s="147"/>
      <c r="L68" s="147"/>
      <c r="M68" s="148">
        <v>7300</v>
      </c>
      <c r="V68" s="164"/>
    </row>
    <row r="69" spans="1:22" ht="26.25" thickBot="1">
      <c r="A69" s="145" t="s">
        <v>4</v>
      </c>
      <c r="B69" s="152"/>
      <c r="C69" s="142" t="s">
        <v>101</v>
      </c>
      <c r="D69" s="142" t="s">
        <v>68</v>
      </c>
      <c r="E69" s="142" t="s">
        <v>160</v>
      </c>
      <c r="F69" s="153" t="s">
        <v>150</v>
      </c>
      <c r="G69" s="153" t="s">
        <v>5</v>
      </c>
      <c r="H69" s="147"/>
      <c r="I69" s="147"/>
      <c r="J69" s="147"/>
      <c r="K69" s="147"/>
      <c r="L69" s="147"/>
      <c r="M69" s="148">
        <v>1200</v>
      </c>
      <c r="N69" s="44"/>
      <c r="O69" s="44"/>
      <c r="P69" s="44"/>
      <c r="Q69" s="44"/>
      <c r="R69" s="44"/>
      <c r="S69" s="44"/>
      <c r="T69" s="44"/>
      <c r="U69" s="44"/>
      <c r="V69" s="163"/>
    </row>
    <row r="70" spans="1:22" ht="24" customHeight="1" thickBot="1">
      <c r="A70" s="227" t="s">
        <v>32</v>
      </c>
      <c r="B70" s="228"/>
      <c r="C70" s="228"/>
      <c r="D70" s="228"/>
      <c r="E70" s="228"/>
      <c r="F70" s="228"/>
      <c r="G70" s="228"/>
      <c r="H70" s="228"/>
      <c r="I70" s="165"/>
      <c r="J70" s="165"/>
      <c r="K70" s="165"/>
      <c r="L70" s="165"/>
      <c r="M70" s="168">
        <f>SUM(M25)</f>
        <v>534500</v>
      </c>
      <c r="N70" s="166"/>
      <c r="O70" s="166"/>
      <c r="P70" s="166"/>
      <c r="Q70" s="166"/>
      <c r="R70" s="166"/>
      <c r="S70" s="166"/>
      <c r="T70" s="166"/>
      <c r="U70" s="166"/>
      <c r="V70" s="167"/>
    </row>
    <row r="71" spans="1:22" ht="24" customHeight="1">
      <c r="A71" s="185"/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6"/>
      <c r="N71" s="187"/>
      <c r="O71" s="187"/>
      <c r="P71" s="187"/>
      <c r="Q71" s="187"/>
      <c r="R71" s="187"/>
      <c r="S71" s="187"/>
      <c r="T71" s="187"/>
      <c r="U71" s="187"/>
      <c r="V71" s="188"/>
    </row>
    <row r="74" spans="1:13" ht="15.75">
      <c r="A74" s="45" t="s">
        <v>181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204"/>
    </row>
    <row r="75" spans="1:13" ht="13.5">
      <c r="A75" s="43" t="s">
        <v>77</v>
      </c>
      <c r="B75" t="s">
        <v>78</v>
      </c>
      <c r="F75" t="s">
        <v>41</v>
      </c>
      <c r="M75" s="10" t="s">
        <v>42</v>
      </c>
    </row>
    <row r="76" ht="13.5">
      <c r="A76" s="43"/>
    </row>
    <row r="77" spans="1:13" ht="15.75">
      <c r="A77" s="45" t="s">
        <v>95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5" t="s">
        <v>182</v>
      </c>
    </row>
    <row r="78" spans="1:13" ht="13.5">
      <c r="A78" s="43" t="s">
        <v>77</v>
      </c>
      <c r="F78" t="s">
        <v>41</v>
      </c>
      <c r="M78" s="10" t="s">
        <v>42</v>
      </c>
    </row>
    <row r="80" spans="1:22" ht="15.75">
      <c r="A80" s="45" t="s">
        <v>80</v>
      </c>
      <c r="B80" s="45" t="s">
        <v>79</v>
      </c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5" t="s">
        <v>182</v>
      </c>
      <c r="V80" s="10" t="s">
        <v>169</v>
      </c>
    </row>
    <row r="81" spans="1:13" ht="13.5">
      <c r="A81" s="43" t="s">
        <v>77</v>
      </c>
      <c r="B81" t="s">
        <v>78</v>
      </c>
      <c r="F81" t="s">
        <v>41</v>
      </c>
      <c r="M81" s="10" t="s">
        <v>81</v>
      </c>
    </row>
    <row r="83" ht="12.75">
      <c r="A83" s="54" t="s">
        <v>166</v>
      </c>
    </row>
  </sheetData>
  <mergeCells count="13">
    <mergeCell ref="B14:G14"/>
    <mergeCell ref="C15:H15"/>
    <mergeCell ref="L12:M12"/>
    <mergeCell ref="A22:A23"/>
    <mergeCell ref="A70:H70"/>
    <mergeCell ref="A1:H1"/>
    <mergeCell ref="A4:D4"/>
    <mergeCell ref="A6:D6"/>
    <mergeCell ref="G3:V3"/>
    <mergeCell ref="B8:D8"/>
    <mergeCell ref="C22:L22"/>
    <mergeCell ref="M22:V22"/>
    <mergeCell ref="N16:N17"/>
  </mergeCells>
  <hyperlinks>
    <hyperlink ref="N20" r:id="rId1" display="http://base.garant.ru/179222/#block_383"/>
    <hyperlink ref="L12" r:id="rId2" display="http://base.garant.ru/179139/"/>
    <hyperlink ref="M20" r:id="rId3" display="http://base.garant.ru/12122754/"/>
    <hyperlink ref="M18" r:id="rId4" display="http://base.garant.ru/190502/"/>
    <hyperlink ref="M17" r:id="rId5" display="http://base.garant.ru/12181731/#block_100000"/>
  </hyperlinks>
  <printOptions/>
  <pageMargins left="0.9448818897637796" right="0.5905511811023623" top="0.1968503937007874" bottom="0.1968503937007874" header="0.3937007874015748" footer="0.5118110236220472"/>
  <pageSetup blackAndWhite="1" fitToHeight="0" horizontalDpi="600" verticalDpi="600" orientation="landscape" paperSize="9" scale="63" r:id="rId6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2016-11-29T08:10:30Z</cp:lastPrinted>
  <dcterms:created xsi:type="dcterms:W3CDTF">2014-03-04T04:11:21Z</dcterms:created>
  <dcterms:modified xsi:type="dcterms:W3CDTF">2016-11-29T08:12:37Z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